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rian Kaliňák\Desktop\WORK1\OP ĽZ\Romovia\Vodovod 2020\Krásny Brod\Implementácia\VO Stavba\fwrozpotyprevodovod\"/>
    </mc:Choice>
  </mc:AlternateContent>
  <bookViews>
    <workbookView xWindow="0" yWindow="0" windowWidth="15540" windowHeight="10005"/>
  </bookViews>
  <sheets>
    <sheet name="Zadanie" sheetId="5" r:id="rId1"/>
  </sheets>
  <definedNames>
    <definedName name="_xlnm._FilterDatabase" hidden="1">#REF!</definedName>
    <definedName name="fakt1R">#REF!</definedName>
    <definedName name="_xlnm.Print_Titles" localSheetId="0">Zadanie!$8:$10</definedName>
    <definedName name="_xlnm.Print_Area" localSheetId="0">Zadanie!$A:$O</definedName>
  </definedNames>
  <calcPr calcId="152511"/>
</workbook>
</file>

<file path=xl/calcChain.xml><?xml version="1.0" encoding="utf-8"?>
<calcChain xmlns="http://schemas.openxmlformats.org/spreadsheetml/2006/main">
  <c r="W141" i="5" l="1"/>
  <c r="W143" i="5" s="1"/>
  <c r="I141" i="5"/>
  <c r="I143" i="5" s="1"/>
  <c r="N140" i="5"/>
  <c r="L140" i="5"/>
  <c r="J140" i="5"/>
  <c r="H140" i="5"/>
  <c r="N139" i="5"/>
  <c r="L139" i="5"/>
  <c r="J139" i="5"/>
  <c r="H139" i="5"/>
  <c r="H141" i="5" s="1"/>
  <c r="H143" i="5" s="1"/>
  <c r="W133" i="5"/>
  <c r="I133" i="5"/>
  <c r="N132" i="5"/>
  <c r="L132" i="5"/>
  <c r="J132" i="5"/>
  <c r="H132" i="5"/>
  <c r="N131" i="5"/>
  <c r="L131" i="5"/>
  <c r="J131" i="5"/>
  <c r="H131" i="5"/>
  <c r="N130" i="5"/>
  <c r="L130" i="5"/>
  <c r="J130" i="5"/>
  <c r="H130" i="5"/>
  <c r="N129" i="5"/>
  <c r="L129" i="5"/>
  <c r="J129" i="5"/>
  <c r="H129" i="5"/>
  <c r="N128" i="5"/>
  <c r="L128" i="5"/>
  <c r="J128" i="5"/>
  <c r="H128" i="5"/>
  <c r="N127" i="5"/>
  <c r="L127" i="5"/>
  <c r="J127" i="5"/>
  <c r="H127" i="5"/>
  <c r="N126" i="5"/>
  <c r="L126" i="5"/>
  <c r="J126" i="5"/>
  <c r="H126" i="5"/>
  <c r="N125" i="5"/>
  <c r="L125" i="5"/>
  <c r="J125" i="5"/>
  <c r="H125" i="5"/>
  <c r="N124" i="5"/>
  <c r="L124" i="5"/>
  <c r="J124" i="5"/>
  <c r="H124" i="5"/>
  <c r="N123" i="5"/>
  <c r="N133" i="5" s="1"/>
  <c r="L123" i="5"/>
  <c r="L133" i="5" s="1"/>
  <c r="J123" i="5"/>
  <c r="J133" i="5" s="1"/>
  <c r="E133" i="5" s="1"/>
  <c r="H123" i="5"/>
  <c r="W120" i="5"/>
  <c r="N119" i="5"/>
  <c r="L119" i="5"/>
  <c r="J119" i="5"/>
  <c r="I119" i="5"/>
  <c r="N118" i="5"/>
  <c r="L118" i="5"/>
  <c r="J118" i="5"/>
  <c r="H118" i="5"/>
  <c r="N117" i="5"/>
  <c r="L117" i="5"/>
  <c r="J117" i="5"/>
  <c r="H117" i="5"/>
  <c r="N116" i="5"/>
  <c r="L116" i="5"/>
  <c r="J116" i="5"/>
  <c r="I116" i="5"/>
  <c r="N115" i="5"/>
  <c r="L115" i="5"/>
  <c r="J115" i="5"/>
  <c r="H115" i="5"/>
  <c r="N114" i="5"/>
  <c r="L114" i="5"/>
  <c r="J114" i="5"/>
  <c r="I114" i="5"/>
  <c r="N113" i="5"/>
  <c r="L113" i="5"/>
  <c r="J113" i="5"/>
  <c r="H113" i="5"/>
  <c r="N112" i="5"/>
  <c r="L112" i="5"/>
  <c r="J112" i="5"/>
  <c r="I112" i="5"/>
  <c r="N111" i="5"/>
  <c r="L111" i="5"/>
  <c r="J111" i="5"/>
  <c r="H111" i="5"/>
  <c r="N110" i="5"/>
  <c r="L110" i="5"/>
  <c r="J110" i="5"/>
  <c r="I110" i="5"/>
  <c r="N109" i="5"/>
  <c r="L109" i="5"/>
  <c r="J109" i="5"/>
  <c r="H109" i="5"/>
  <c r="N108" i="5"/>
  <c r="L108" i="5"/>
  <c r="J108" i="5"/>
  <c r="H108" i="5"/>
  <c r="N107" i="5"/>
  <c r="L107" i="5"/>
  <c r="J107" i="5"/>
  <c r="H107" i="5"/>
  <c r="N106" i="5"/>
  <c r="L106" i="5"/>
  <c r="J106" i="5"/>
  <c r="H106" i="5"/>
  <c r="N105" i="5"/>
  <c r="L105" i="5"/>
  <c r="J105" i="5"/>
  <c r="I105" i="5"/>
  <c r="N104" i="5"/>
  <c r="L104" i="5"/>
  <c r="J104" i="5"/>
  <c r="I104" i="5"/>
  <c r="N103" i="5"/>
  <c r="L103" i="5"/>
  <c r="J103" i="5"/>
  <c r="H103" i="5"/>
  <c r="N102" i="5"/>
  <c r="L102" i="5"/>
  <c r="J102" i="5"/>
  <c r="I102" i="5"/>
  <c r="N101" i="5"/>
  <c r="L101" i="5"/>
  <c r="J101" i="5"/>
  <c r="I101" i="5"/>
  <c r="N100" i="5"/>
  <c r="L100" i="5"/>
  <c r="J100" i="5"/>
  <c r="H100" i="5"/>
  <c r="N99" i="5"/>
  <c r="L99" i="5"/>
  <c r="J99" i="5"/>
  <c r="I99" i="5"/>
  <c r="N98" i="5"/>
  <c r="L98" i="5"/>
  <c r="J98" i="5"/>
  <c r="I98" i="5"/>
  <c r="N97" i="5"/>
  <c r="L97" i="5"/>
  <c r="J97" i="5"/>
  <c r="H97" i="5"/>
  <c r="N96" i="5"/>
  <c r="L96" i="5"/>
  <c r="J96" i="5"/>
  <c r="I96" i="5"/>
  <c r="N95" i="5"/>
  <c r="L95" i="5"/>
  <c r="J95" i="5"/>
  <c r="H95" i="5"/>
  <c r="N94" i="5"/>
  <c r="L94" i="5"/>
  <c r="J94" i="5"/>
  <c r="I94" i="5"/>
  <c r="N93" i="5"/>
  <c r="L93" i="5"/>
  <c r="J93" i="5"/>
  <c r="I93" i="5"/>
  <c r="N92" i="5"/>
  <c r="L92" i="5"/>
  <c r="J92" i="5"/>
  <c r="H92" i="5"/>
  <c r="N91" i="5"/>
  <c r="L91" i="5"/>
  <c r="J91" i="5"/>
  <c r="I91" i="5"/>
  <c r="N90" i="5"/>
  <c r="L90" i="5"/>
  <c r="J90" i="5"/>
  <c r="H90" i="5"/>
  <c r="N89" i="5"/>
  <c r="L89" i="5"/>
  <c r="J89" i="5"/>
  <c r="I89" i="5"/>
  <c r="N88" i="5"/>
  <c r="L88" i="5"/>
  <c r="J88" i="5"/>
  <c r="I88" i="5"/>
  <c r="N87" i="5"/>
  <c r="L87" i="5"/>
  <c r="J87" i="5"/>
  <c r="H87" i="5"/>
  <c r="N86" i="5"/>
  <c r="L86" i="5"/>
  <c r="J86" i="5"/>
  <c r="I86" i="5"/>
  <c r="N85" i="5"/>
  <c r="L85" i="5"/>
  <c r="J85" i="5"/>
  <c r="H85" i="5"/>
  <c r="N84" i="5"/>
  <c r="L84" i="5"/>
  <c r="J84" i="5"/>
  <c r="I84" i="5"/>
  <c r="N83" i="5"/>
  <c r="L83" i="5"/>
  <c r="J83" i="5"/>
  <c r="H83" i="5"/>
  <c r="N82" i="5"/>
  <c r="L82" i="5"/>
  <c r="J82" i="5"/>
  <c r="I82" i="5"/>
  <c r="N81" i="5"/>
  <c r="L81" i="5"/>
  <c r="J81" i="5"/>
  <c r="H81" i="5"/>
  <c r="N80" i="5"/>
  <c r="L80" i="5"/>
  <c r="J80" i="5"/>
  <c r="I80" i="5"/>
  <c r="N79" i="5"/>
  <c r="L79" i="5"/>
  <c r="J79" i="5"/>
  <c r="I79" i="5"/>
  <c r="N78" i="5"/>
  <c r="L78" i="5"/>
  <c r="J78" i="5"/>
  <c r="H78" i="5"/>
  <c r="N77" i="5"/>
  <c r="L77" i="5"/>
  <c r="J77" i="5"/>
  <c r="I77" i="5"/>
  <c r="N76" i="5"/>
  <c r="L76" i="5"/>
  <c r="J76" i="5"/>
  <c r="I76" i="5"/>
  <c r="N75" i="5"/>
  <c r="L75" i="5"/>
  <c r="J75" i="5"/>
  <c r="I75" i="5"/>
  <c r="N74" i="5"/>
  <c r="L74" i="5"/>
  <c r="J74" i="5"/>
  <c r="H74" i="5"/>
  <c r="N73" i="5"/>
  <c r="L73" i="5"/>
  <c r="J73" i="5"/>
  <c r="I73" i="5"/>
  <c r="N72" i="5"/>
  <c r="L72" i="5"/>
  <c r="J72" i="5"/>
  <c r="I72" i="5"/>
  <c r="N71" i="5"/>
  <c r="L71" i="5"/>
  <c r="J71" i="5"/>
  <c r="I71" i="5"/>
  <c r="N70" i="5"/>
  <c r="L70" i="5"/>
  <c r="J70" i="5"/>
  <c r="I70" i="5"/>
  <c r="I120" i="5" s="1"/>
  <c r="N69" i="5"/>
  <c r="N120" i="5" s="1"/>
  <c r="L69" i="5"/>
  <c r="L120" i="5" s="1"/>
  <c r="J69" i="5"/>
  <c r="H69" i="5"/>
  <c r="H120" i="5" s="1"/>
  <c r="W66" i="5"/>
  <c r="I66" i="5"/>
  <c r="N65" i="5"/>
  <c r="L65" i="5"/>
  <c r="J65" i="5"/>
  <c r="H65" i="5"/>
  <c r="N64" i="5"/>
  <c r="L64" i="5"/>
  <c r="J64" i="5"/>
  <c r="H64" i="5"/>
  <c r="N63" i="5"/>
  <c r="L63" i="5"/>
  <c r="J63" i="5"/>
  <c r="H63" i="5"/>
  <c r="N62" i="5"/>
  <c r="L62" i="5"/>
  <c r="J62" i="5"/>
  <c r="H62" i="5"/>
  <c r="N61" i="5"/>
  <c r="L61" i="5"/>
  <c r="J61" i="5"/>
  <c r="H61" i="5"/>
  <c r="N60" i="5"/>
  <c r="L60" i="5"/>
  <c r="L66" i="5" s="1"/>
  <c r="J60" i="5"/>
  <c r="J66" i="5" s="1"/>
  <c r="E66" i="5" s="1"/>
  <c r="H60" i="5"/>
  <c r="W57" i="5"/>
  <c r="I57" i="5"/>
  <c r="N56" i="5"/>
  <c r="L56" i="5"/>
  <c r="J56" i="5"/>
  <c r="H56" i="5"/>
  <c r="N55" i="5"/>
  <c r="N57" i="5" s="1"/>
  <c r="L55" i="5"/>
  <c r="L57" i="5" s="1"/>
  <c r="J55" i="5"/>
  <c r="H55" i="5"/>
  <c r="H57" i="5" s="1"/>
  <c r="W52" i="5"/>
  <c r="I52" i="5"/>
  <c r="N51" i="5"/>
  <c r="L51" i="5"/>
  <c r="J51" i="5"/>
  <c r="H51" i="5"/>
  <c r="N50" i="5"/>
  <c r="L50" i="5"/>
  <c r="J50" i="5"/>
  <c r="H50" i="5"/>
  <c r="N49" i="5"/>
  <c r="L49" i="5"/>
  <c r="J49" i="5"/>
  <c r="H49" i="5"/>
  <c r="N48" i="5"/>
  <c r="L48" i="5"/>
  <c r="J48" i="5"/>
  <c r="H48" i="5"/>
  <c r="N47" i="5"/>
  <c r="L47" i="5"/>
  <c r="J47" i="5"/>
  <c r="H47" i="5"/>
  <c r="N46" i="5"/>
  <c r="N52" i="5" s="1"/>
  <c r="L46" i="5"/>
  <c r="L52" i="5" s="1"/>
  <c r="J46" i="5"/>
  <c r="J52" i="5" s="1"/>
  <c r="E52" i="5" s="1"/>
  <c r="H46" i="5"/>
  <c r="W43" i="5"/>
  <c r="N42" i="5"/>
  <c r="L42" i="5"/>
  <c r="J42" i="5"/>
  <c r="H42" i="5"/>
  <c r="N41" i="5"/>
  <c r="L41" i="5"/>
  <c r="J41" i="5"/>
  <c r="H41" i="5"/>
  <c r="N40" i="5"/>
  <c r="L40" i="5"/>
  <c r="J40" i="5"/>
  <c r="I40" i="5"/>
  <c r="N39" i="5"/>
  <c r="L39" i="5"/>
  <c r="J39" i="5"/>
  <c r="H39" i="5"/>
  <c r="N38" i="5"/>
  <c r="L38" i="5"/>
  <c r="J38" i="5"/>
  <c r="I38" i="5"/>
  <c r="I43" i="5" s="1"/>
  <c r="N37" i="5"/>
  <c r="L37" i="5"/>
  <c r="J37" i="5"/>
  <c r="H37" i="5"/>
  <c r="N36" i="5"/>
  <c r="L36" i="5"/>
  <c r="J36" i="5"/>
  <c r="H36" i="5"/>
  <c r="N35" i="5"/>
  <c r="L35" i="5"/>
  <c r="J35" i="5"/>
  <c r="H35" i="5"/>
  <c r="N34" i="5"/>
  <c r="L34" i="5"/>
  <c r="J34" i="5"/>
  <c r="H34" i="5"/>
  <c r="N33" i="5"/>
  <c r="L33" i="5"/>
  <c r="J33" i="5"/>
  <c r="H33" i="5"/>
  <c r="N32" i="5"/>
  <c r="L32" i="5"/>
  <c r="J32" i="5"/>
  <c r="H32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N27" i="5"/>
  <c r="L27" i="5"/>
  <c r="J27" i="5"/>
  <c r="H27" i="5"/>
  <c r="N26" i="5"/>
  <c r="L26" i="5"/>
  <c r="J26" i="5"/>
  <c r="H26" i="5"/>
  <c r="N25" i="5"/>
  <c r="L25" i="5"/>
  <c r="J25" i="5"/>
  <c r="H25" i="5"/>
  <c r="N24" i="5"/>
  <c r="L24" i="5"/>
  <c r="J24" i="5"/>
  <c r="H24" i="5"/>
  <c r="N23" i="5"/>
  <c r="L23" i="5"/>
  <c r="J23" i="5"/>
  <c r="H23" i="5"/>
  <c r="N22" i="5"/>
  <c r="L22" i="5"/>
  <c r="J22" i="5"/>
  <c r="H22" i="5"/>
  <c r="N21" i="5"/>
  <c r="L21" i="5"/>
  <c r="J21" i="5"/>
  <c r="H21" i="5"/>
  <c r="N20" i="5"/>
  <c r="L20" i="5"/>
  <c r="J20" i="5"/>
  <c r="H20" i="5"/>
  <c r="N19" i="5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  <c r="N15" i="5"/>
  <c r="L15" i="5"/>
  <c r="J15" i="5"/>
  <c r="H15" i="5"/>
  <c r="N14" i="5"/>
  <c r="N43" i="5" s="1"/>
  <c r="L14" i="5"/>
  <c r="L43" i="5" s="1"/>
  <c r="J14" i="5"/>
  <c r="H14" i="5"/>
  <c r="D8" i="5"/>
  <c r="J57" i="5" l="1"/>
  <c r="E57" i="5" s="1"/>
  <c r="J43" i="5"/>
  <c r="E43" i="5" s="1"/>
  <c r="H43" i="5"/>
  <c r="L141" i="5"/>
  <c r="L143" i="5" s="1"/>
  <c r="H52" i="5"/>
  <c r="N66" i="5"/>
  <c r="N135" i="5" s="1"/>
  <c r="H133" i="5"/>
  <c r="J120" i="5"/>
  <c r="E120" i="5" s="1"/>
  <c r="J141" i="5"/>
  <c r="J143" i="5" s="1"/>
  <c r="E143" i="5" s="1"/>
  <c r="H66" i="5"/>
  <c r="N141" i="5"/>
  <c r="N143" i="5" s="1"/>
  <c r="L135" i="5"/>
  <c r="I135" i="5"/>
  <c r="I145" i="5" s="1"/>
  <c r="W135" i="5"/>
  <c r="W145" i="5" s="1"/>
  <c r="L145" i="5" l="1"/>
  <c r="H135" i="5"/>
  <c r="H145" i="5" s="1"/>
  <c r="J135" i="5"/>
  <c r="J145" i="5" s="1"/>
  <c r="E145" i="5" s="1"/>
  <c r="E141" i="5"/>
  <c r="N145" i="5"/>
  <c r="E135" i="5" l="1"/>
</calcChain>
</file>

<file path=xl/sharedStrings.xml><?xml version="1.0" encoding="utf-8"?>
<sst xmlns="http://schemas.openxmlformats.org/spreadsheetml/2006/main" count="1306" uniqueCount="450">
  <si>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</si>
  <si>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</si>
  <si>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</si>
  <si>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</si>
  <si>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</si>
  <si>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</si>
  <si>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</si>
  <si>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</si>
  <si>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</si>
  <si>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</si>
  <si>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</si>
  <si>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</si>
  <si>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</si>
  <si>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</si>
  <si>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</si>
  <si>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</si>
  <si>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</si>
  <si>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</si>
  <si>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</si>
  <si>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</si>
  <si>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</si>
  <si>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</si>
  <si>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</si>
  <si>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</si>
  <si>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</si>
  <si>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</si>
  <si>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</si>
  <si>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</si>
  <si>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</si>
  <si>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</si>
  <si>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</si>
  <si>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</si>
  <si>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</si>
  <si>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</si>
  <si>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</si>
  <si>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</si>
  <si>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</si>
  <si>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</si>
  <si>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</si>
  <si>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</si>
  <si>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</si>
  <si>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</si>
  <si>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</si>
  <si>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</si>
  <si>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</si>
  <si>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</si>
  <si>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</si>
  <si>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</si>
  <si>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</si>
  <si>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</si>
  <si>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</si>
  <si>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</si>
  <si>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</si>
  <si>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</si>
  <si>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</si>
  <si>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</si>
  <si>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</si>
  <si>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</si>
  <si>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</si>
  <si>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</si>
  <si>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</si>
  <si>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</si>
  <si>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</si>
  <si>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</si>
  <si>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</si>
  <si>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</si>
  <si>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Spracoval:                                         </t>
  </si>
  <si>
    <t xml:space="preserve">JKSO : </t>
  </si>
  <si>
    <t>Dátum: 10.08.2020</t>
  </si>
  <si>
    <t>Stavba : Krásny Brod - vodovod - rozšírenie vodovodu</t>
  </si>
  <si>
    <t>Objekt : SO 01 Vodovodná prípojka</t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</si>
  <si>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</si>
  <si>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</si>
  <si>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</si>
  <si>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</si>
  <si>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</si>
  <si>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</si>
  <si>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</si>
  <si>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110011010</t>
  </si>
  <si>
    <t>Vytýčenie trasy vodovodu, kanalizácie v rovine</t>
  </si>
  <si>
    <t>km</t>
  </si>
  <si>
    <t xml:space="preserve">                    </t>
  </si>
  <si>
    <t>11001-1010</t>
  </si>
  <si>
    <t>45.11.21</t>
  </si>
  <si>
    <t>EK</t>
  </si>
  <si>
    <t>S</t>
  </si>
  <si>
    <t>221</t>
  </si>
  <si>
    <t>113107122</t>
  </si>
  <si>
    <t>Odstránenie podkladov alebo krytov z kameniva drv. hr. 100-200 mm, do 200 m2</t>
  </si>
  <si>
    <t>m2</t>
  </si>
  <si>
    <t>11310-7122</t>
  </si>
  <si>
    <t>45.11.11</t>
  </si>
  <si>
    <t>113107123</t>
  </si>
  <si>
    <t>Odstránenie podkladov alebo krytov z kameniva drv. hr. 200-300 mm, do 200 m2</t>
  </si>
  <si>
    <t>11310-7123</t>
  </si>
  <si>
    <t>113107143</t>
  </si>
  <si>
    <t>Odstránenie podkladov alebo krytov živičných hr. 100-150 mm, do 200 m2</t>
  </si>
  <si>
    <t>11310-7143</t>
  </si>
  <si>
    <t>002</t>
  </si>
  <si>
    <t>113153111</t>
  </si>
  <si>
    <t>Odstránenie podkladov spevnených plôch zo štrkopiesku stabilizovaného cementom</t>
  </si>
  <si>
    <t>m3</t>
  </si>
  <si>
    <t>11315-3111</t>
  </si>
  <si>
    <t>272</t>
  </si>
  <si>
    <t>115101201</t>
  </si>
  <si>
    <t>Čerpanie vody do 10m do 500 l/min</t>
  </si>
  <si>
    <t>hod</t>
  </si>
  <si>
    <t>11510-1201</t>
  </si>
  <si>
    <t>45.11.24</t>
  </si>
  <si>
    <t>115101301</t>
  </si>
  <si>
    <t>Pohotovosť čerpacej súpravy do 10m do 500 l/min</t>
  </si>
  <si>
    <t>deň</t>
  </si>
  <si>
    <t>11510-1301</t>
  </si>
  <si>
    <t>131201201</t>
  </si>
  <si>
    <t>Hĺbenie jám zapaž. v horn. tr. 3 do 100 m3</t>
  </si>
  <si>
    <t>13120-1201</t>
  </si>
  <si>
    <t>131201209</t>
  </si>
  <si>
    <t>Príplatok za lepivosť horn. tr. 3</t>
  </si>
  <si>
    <t>13120-1209</t>
  </si>
  <si>
    <t>131301201</t>
  </si>
  <si>
    <t>Hĺbenie jám zapaž. v horn. tr. 4 do 100 m3</t>
  </si>
  <si>
    <t>13130-1201</t>
  </si>
  <si>
    <t>131301209</t>
  </si>
  <si>
    <t>Príplatok za lepivosť horn. tr. 4</t>
  </si>
  <si>
    <t>13130-1209</t>
  </si>
  <si>
    <t>001</t>
  </si>
  <si>
    <t>132201202</t>
  </si>
  <si>
    <t>Hĺbenie rýh šírka do 2 m v horn. tr. 3 nad 100 do 1 000 m3</t>
  </si>
  <si>
    <t>13220-1202</t>
  </si>
  <si>
    <t>132201209</t>
  </si>
  <si>
    <t>Príplatok za lepivosť horniny tr.3 v rýhach š. do 200 cm</t>
  </si>
  <si>
    <t>13220-1209</t>
  </si>
  <si>
    <t>132301202</t>
  </si>
  <si>
    <t>Hĺbenie rýh šírka do 2 m v horn. tr. 4 nad 100 do 1000 m3</t>
  </si>
  <si>
    <t>13230-1202</t>
  </si>
  <si>
    <t>132301209</t>
  </si>
  <si>
    <t>Príplatok za lepivosť horniny tr.4 v rýhach š. do 200 cm</t>
  </si>
  <si>
    <t>13230-1209</t>
  </si>
  <si>
    <t>133201101</t>
  </si>
  <si>
    <t>Hĺbenie šachiet v horn. tr. 3 do 100 m3</t>
  </si>
  <si>
    <t>13320-1101</t>
  </si>
  <si>
    <t>141802132</t>
  </si>
  <si>
    <t>Riadené mikrotunelovanie, priemer do 160 mm, tr. 3</t>
  </si>
  <si>
    <t>m</t>
  </si>
  <si>
    <t>14180-2132</t>
  </si>
  <si>
    <t>151101101</t>
  </si>
  <si>
    <t>Zhotovenie paženia rýh pre podz. vedenie príložné hl. do 2 m</t>
  </si>
  <si>
    <t>15110-1101</t>
  </si>
  <si>
    <t>151101111</t>
  </si>
  <si>
    <t>Odstránenie paženia rýh pre podz. vedenie príložné hl. do 2 m</t>
  </si>
  <si>
    <t>15110-1111</t>
  </si>
  <si>
    <t>151201102</t>
  </si>
  <si>
    <t>Zhotovenie paženia rýh pre podz. vedenie záťažné hl. do 4 m</t>
  </si>
  <si>
    <t>15120-1102</t>
  </si>
  <si>
    <t>151201112</t>
  </si>
  <si>
    <t>Odstránenie paženia rýh pre podz. vedenie záťažné hl. do 4 m</t>
  </si>
  <si>
    <t>15120-1112</t>
  </si>
  <si>
    <t>162701105</t>
  </si>
  <si>
    <t>Vodorovné premiestnenie výkopu do 10000 m horn. tr. 1-4</t>
  </si>
  <si>
    <t>16270-1105</t>
  </si>
  <si>
    <t>167101101</t>
  </si>
  <si>
    <t>Nakladanie výkopku do 100 m3 v horn. tr. 1-4</t>
  </si>
  <si>
    <t>16710-1101</t>
  </si>
  <si>
    <t>174101101</t>
  </si>
  <si>
    <t>Zásyp zhutnený jám, rýh, šachiet alebo okolo objektu</t>
  </si>
  <si>
    <t>17410-1101</t>
  </si>
  <si>
    <t>MAT</t>
  </si>
  <si>
    <t>583372510</t>
  </si>
  <si>
    <t>Štrkopiesok 0-63 B1</t>
  </si>
  <si>
    <t>14.21.11</t>
  </si>
  <si>
    <t>EZ</t>
  </si>
  <si>
    <t>175101101</t>
  </si>
  <si>
    <t>Obsyp potrubia bez prehodenia sypaniny</t>
  </si>
  <si>
    <t>17510-1101</t>
  </si>
  <si>
    <t>583313460</t>
  </si>
  <si>
    <t>Kamenivo na lôžko a obsyp potrubia 0-4</t>
  </si>
  <si>
    <t>t</t>
  </si>
  <si>
    <t>14.21.12</t>
  </si>
  <si>
    <t>175101109</t>
  </si>
  <si>
    <t>Obsyp potrubia príplatok za prehodenie sypaniny</t>
  </si>
  <si>
    <t>17510-1109</t>
  </si>
  <si>
    <t>231</t>
  </si>
  <si>
    <t>182001121</t>
  </si>
  <si>
    <t>Plošná úprava terénu, nerovnosti do +-150 mm v rovine</t>
  </si>
  <si>
    <t>18200-1121</t>
  </si>
  <si>
    <t xml:space="preserve">1 - ZEMNE PRÁCE  spolu: </t>
  </si>
  <si>
    <t>2 - ZÁKLADY</t>
  </si>
  <si>
    <t>011</t>
  </si>
  <si>
    <t>271511121</t>
  </si>
  <si>
    <t>Násyp pod základové konštrukcie so zhutnením zo štrkopiesku fr.0-32 mm</t>
  </si>
  <si>
    <t>27151-1121</t>
  </si>
  <si>
    <t xml:space="preserve">  .  .  </t>
  </si>
  <si>
    <t>273321411</t>
  </si>
  <si>
    <t>Základové dosky zo železobetónu tr. C25/30</t>
  </si>
  <si>
    <t>27332-1411</t>
  </si>
  <si>
    <t>45.25.32</t>
  </si>
  <si>
    <t>273351215</t>
  </si>
  <si>
    <t>Debnenie základových dosiek zhotovenie</t>
  </si>
  <si>
    <t>27335-1215</t>
  </si>
  <si>
    <t>273351216</t>
  </si>
  <si>
    <t>Debnenie základových dosiek odstránenie</t>
  </si>
  <si>
    <t>27335-1216</t>
  </si>
  <si>
    <t>273362033</t>
  </si>
  <si>
    <t>Výstuž základových dosiek zo zvarovaných sietí KARI d 8/8 mm, oko 150x150 mm</t>
  </si>
  <si>
    <t>27336-2033</t>
  </si>
  <si>
    <t>275313611</t>
  </si>
  <si>
    <t>Základové pätky z betónu prostého tr. C16/20</t>
  </si>
  <si>
    <t>27531-3611</t>
  </si>
  <si>
    <t xml:space="preserve">2 - ZÁKLADY  spolu: </t>
  </si>
  <si>
    <t>4 - VODOROVNÉ KONŠTRUKCIE</t>
  </si>
  <si>
    <t>451573111</t>
  </si>
  <si>
    <t>Lôžko pod potrubie, stoky v otvorenom výkope z piesku a štrkopiesku</t>
  </si>
  <si>
    <t>45157-3111</t>
  </si>
  <si>
    <t>45.21.41</t>
  </si>
  <si>
    <t>451595111</t>
  </si>
  <si>
    <t>Lôžko pod potrubie, stoky v otvorenom výkope z prehodenej zeminy</t>
  </si>
  <si>
    <t>45159-5111</t>
  </si>
  <si>
    <t xml:space="preserve">4 - VODOROVNÉ KONŠTRUKCIE  spolu: </t>
  </si>
  <si>
    <t>5 - KOMUNIKÁCIE</t>
  </si>
  <si>
    <t>564851111</t>
  </si>
  <si>
    <t>Podklad zo štrkodrte hr. 150 mm</t>
  </si>
  <si>
    <t>56485-1111</t>
  </si>
  <si>
    <t>45.23.11</t>
  </si>
  <si>
    <t>564871111</t>
  </si>
  <si>
    <t>Podklad zo štrkodrte hr. 250 mm</t>
  </si>
  <si>
    <t>56487-1111</t>
  </si>
  <si>
    <t>567133115</t>
  </si>
  <si>
    <t>Podklad z kameniva spevn. cementom KZC 2, hr. 200 mm</t>
  </si>
  <si>
    <t>56713-3115</t>
  </si>
  <si>
    <t>573211111</t>
  </si>
  <si>
    <t>Postrek živičný spojovací z cestného asfaltu 0,5-0,7 kg/m2</t>
  </si>
  <si>
    <t>57321-1111</t>
  </si>
  <si>
    <t>45.23.12</t>
  </si>
  <si>
    <t>577141212</t>
  </si>
  <si>
    <t>Betón asfalt. tr. 2 stred. AC 11 (ABS), hrub. AC 16 (ABH), AC 8 (ABJ) š. do 3 m hr. 50 mm</t>
  </si>
  <si>
    <t>57714-1212</t>
  </si>
  <si>
    <t>577181226</t>
  </si>
  <si>
    <t>Betón asfaltový tr. 2 ložný AC 16 (ABL 2) š. do 3 m hr. 90 mm</t>
  </si>
  <si>
    <t>57718-1226</t>
  </si>
  <si>
    <t xml:space="preserve">5 - KOMUNIKÁCIE  spolu: </t>
  </si>
  <si>
    <t>8 - RÚROVÉ VEDENIA</t>
  </si>
  <si>
    <t>857241121</t>
  </si>
  <si>
    <t>Montáž tvaroviek liatinových 1-osových na potrubí hrdlovom v otvorenom výkope DN 80</t>
  </si>
  <si>
    <t>kus</t>
  </si>
  <si>
    <t>85724-1121</t>
  </si>
  <si>
    <t>3193A1726</t>
  </si>
  <si>
    <t>Tvarovka liatinová FF-kus - DN 80/600</t>
  </si>
  <si>
    <t>27.22.20</t>
  </si>
  <si>
    <t xml:space="preserve">8500                </t>
  </si>
  <si>
    <t>3194I0308</t>
  </si>
  <si>
    <t>Príruba špeciálna - Systém 2000 - DN 80/90</t>
  </si>
  <si>
    <t xml:space="preserve">0400                </t>
  </si>
  <si>
    <t>3194I3107</t>
  </si>
  <si>
    <t>Koleno prírubové 90° s pätkou - DN 80</t>
  </si>
  <si>
    <t xml:space="preserve">5049                </t>
  </si>
  <si>
    <t>552556701</t>
  </si>
  <si>
    <t>Koleno prírubové DN 80/90°</t>
  </si>
  <si>
    <t>27.21.20</t>
  </si>
  <si>
    <t>85724212-P</t>
  </si>
  <si>
    <t>Montáž tvaroviek liatinových 1-osových na potrubí prírubovom v šachte DN 50-80</t>
  </si>
  <si>
    <t>85724-2121</t>
  </si>
  <si>
    <t>3193A1232</t>
  </si>
  <si>
    <t>Spojka SYNOFLEX Multi-range - DN 80-90</t>
  </si>
  <si>
    <t xml:space="preserve">7975                </t>
  </si>
  <si>
    <t>3193A1703</t>
  </si>
  <si>
    <t>Tvarovka liatinová FF-kus - DN 50/200</t>
  </si>
  <si>
    <t>3193A2702</t>
  </si>
  <si>
    <t>Tvarovka liatinová FFR-kus DN 80/50</t>
  </si>
  <si>
    <t xml:space="preserve">8550                </t>
  </si>
  <si>
    <t>857243121</t>
  </si>
  <si>
    <t>Montáž tvaroviek liatinových odbočných na potrubí hrdlovom v otvorenom výkope DN 80</t>
  </si>
  <si>
    <t>85724-3121</t>
  </si>
  <si>
    <t>3193A1906</t>
  </si>
  <si>
    <t>Tvarovka liatinová T-kus - DN 80-80</t>
  </si>
  <si>
    <t xml:space="preserve">8510                </t>
  </si>
  <si>
    <t>3193A2203</t>
  </si>
  <si>
    <t>Tvarovka liat. MMA-kus Systém 2000 - D 90- 80</t>
  </si>
  <si>
    <t xml:space="preserve">8525                </t>
  </si>
  <si>
    <t>857263121</t>
  </si>
  <si>
    <t>Montáž tvaroviek liatinových odbočných na potrubí hrdlovom v otvorenom výkope DN 100</t>
  </si>
  <si>
    <t>85726-3121</t>
  </si>
  <si>
    <t>3193A1909</t>
  </si>
  <si>
    <t>Tvarovka liatinová T-kus - DN 100-80</t>
  </si>
  <si>
    <t>87125121-P</t>
  </si>
  <si>
    <t>Montáž vodvod. potrubia z rúr HDPE zvár. na tupo SDR17/PN10 D 90x8,2</t>
  </si>
  <si>
    <t>87125-1211</t>
  </si>
  <si>
    <t>2861D0246</t>
  </si>
  <si>
    <t>Potrubie vodovodné PE100 RC, SDR11 - 90 x 8,2 x 13m</t>
  </si>
  <si>
    <t>25.21.22</t>
  </si>
  <si>
    <t xml:space="preserve">3073211             </t>
  </si>
  <si>
    <t>87132121-P</t>
  </si>
  <si>
    <t>Montáž vodvod. potrubia z rúr HDPE zváraných na tupo SDR17/PN10 D 160x9,5</t>
  </si>
  <si>
    <t>87132-1211</t>
  </si>
  <si>
    <t>2861D0444</t>
  </si>
  <si>
    <t>Potrubie vodovodné Wavin TS, SDR17 - 160 x 9,5 x 12m</t>
  </si>
  <si>
    <t xml:space="preserve">3015553             </t>
  </si>
  <si>
    <t>877241121</t>
  </si>
  <si>
    <t>Montáž elektrotvaroviek na potrubí PE v otvorenom výkope, zvárané DN 90</t>
  </si>
  <si>
    <t>87724-1121</t>
  </si>
  <si>
    <t>2863B3041</t>
  </si>
  <si>
    <t>Koleno 90° 753 100 813 d 908</t>
  </si>
  <si>
    <t xml:space="preserve">753 100 813         </t>
  </si>
  <si>
    <t>2863B374-P</t>
  </si>
  <si>
    <t>T-kus 90° redukovaný SDR 17 d90-32</t>
  </si>
  <si>
    <t>2863B3741</t>
  </si>
  <si>
    <t xml:space="preserve">753201827           </t>
  </si>
  <si>
    <t>89117411-P</t>
  </si>
  <si>
    <t>Montáž vodomernej zostavy - vodomer s el. vysielačom</t>
  </si>
  <si>
    <t>89117-4111</t>
  </si>
  <si>
    <t>4361P136-P</t>
  </si>
  <si>
    <t>Vodomer impulzný - prírubový - DN 50</t>
  </si>
  <si>
    <t>4361P1361</t>
  </si>
  <si>
    <t>29.24.12</t>
  </si>
  <si>
    <t xml:space="preserve">106.090.60          </t>
  </si>
  <si>
    <t>891211221</t>
  </si>
  <si>
    <t>Montáž vodovodných posúvačov v šachte s ručným kolieskom DN 50</t>
  </si>
  <si>
    <t>89121-1221</t>
  </si>
  <si>
    <t>3193A1052</t>
  </si>
  <si>
    <t>Koleso ručné - DN 50</t>
  </si>
  <si>
    <t xml:space="preserve">7800                </t>
  </si>
  <si>
    <t>4222I1401</t>
  </si>
  <si>
    <t>Posúvač E1 s prírubami - DN 50 - 4000 E1</t>
  </si>
  <si>
    <t>29.13.13</t>
  </si>
  <si>
    <t xml:space="preserve">4000 E1             </t>
  </si>
  <si>
    <t>89121412-P</t>
  </si>
  <si>
    <t>Montáž prirubového filtra DN 50</t>
  </si>
  <si>
    <t>89121-4121</t>
  </si>
  <si>
    <t>4222G2501</t>
  </si>
  <si>
    <t>Filter prírubový 910/21-001, DN 50, PN 10/16</t>
  </si>
  <si>
    <t xml:space="preserve">910005021011020004  </t>
  </si>
  <si>
    <t>891241111</t>
  </si>
  <si>
    <t>Montáž vodovodných posúvačov v otvorenom výkope alebo šachte so zemnou súpravou DN 80</t>
  </si>
  <si>
    <t>89124-1111</t>
  </si>
  <si>
    <t>4222I1523</t>
  </si>
  <si>
    <t>Posúvač E2 s prírubami - DN 80 - 4000 E2</t>
  </si>
  <si>
    <t xml:space="preserve">4000 E2             </t>
  </si>
  <si>
    <t>4229A0401</t>
  </si>
  <si>
    <t>Súprava zemná, DN 50-100, L =130-180, typ 9500 - 85 17 01</t>
  </si>
  <si>
    <t>súprava</t>
  </si>
  <si>
    <t>29.13.20</t>
  </si>
  <si>
    <t xml:space="preserve">85 17 01            </t>
  </si>
  <si>
    <t>891261111</t>
  </si>
  <si>
    <t>Montáž vodovodných posúvačov v otvorenom výkope alebo šachte so zemnou súpravou DN 100</t>
  </si>
  <si>
    <t>89126-1111</t>
  </si>
  <si>
    <t>4222I1524</t>
  </si>
  <si>
    <t>Posúvač E2 s prírubami - DN 100 - 4000 E2</t>
  </si>
  <si>
    <t>891267301</t>
  </si>
  <si>
    <t>Montáž hydrantov podzemných DN 80 dl. do 1500 mm</t>
  </si>
  <si>
    <t>89126-7301</t>
  </si>
  <si>
    <t>4222I0702</t>
  </si>
  <si>
    <t>Doska podkladová pre podz. hydranty</t>
  </si>
  <si>
    <t xml:space="preserve">3482                </t>
  </si>
  <si>
    <t>4227B0353</t>
  </si>
  <si>
    <t>Hydrant podzemný DUO - DN 80 RD 1,50</t>
  </si>
  <si>
    <t xml:space="preserve">K 240               </t>
  </si>
  <si>
    <t>892241111</t>
  </si>
  <si>
    <t>Tlaková skúška vodovodného potrubia DN do 80</t>
  </si>
  <si>
    <t>89224-1111</t>
  </si>
  <si>
    <t>892273111</t>
  </si>
  <si>
    <t>Preplachovanie a dezinfekcia vodovodného potrubia DN 80-125</t>
  </si>
  <si>
    <t>89227-3111</t>
  </si>
  <si>
    <t>803221010</t>
  </si>
  <si>
    <t>Vyhľadávací vodič na potrubí z PE D do 150</t>
  </si>
  <si>
    <t>M</t>
  </si>
  <si>
    <t>80322-1010</t>
  </si>
  <si>
    <t>894421131</t>
  </si>
  <si>
    <t>Osadenie prefabrikovaných šachiet nad 10 t</t>
  </si>
  <si>
    <t>89442-1131</t>
  </si>
  <si>
    <t>59225A10-PC</t>
  </si>
  <si>
    <t>Šachta vodomerná Prefa  2000/1500/1700mm</t>
  </si>
  <si>
    <t>59225A101</t>
  </si>
  <si>
    <t>899102111</t>
  </si>
  <si>
    <t>Osadenie poklopov liatinových, oceľových s rámom nad 50 do 100 kg</t>
  </si>
  <si>
    <t>89910-2111</t>
  </si>
  <si>
    <t>552431110</t>
  </si>
  <si>
    <t>Poklop ťažký s rámom 600x600 104kg</t>
  </si>
  <si>
    <t>28.75.11</t>
  </si>
  <si>
    <t>899401112</t>
  </si>
  <si>
    <t>Osadenie poklopov liatinových posúvačových</t>
  </si>
  <si>
    <t>89940-1112</t>
  </si>
  <si>
    <t>5534E0105</t>
  </si>
  <si>
    <t>Poklop uličný "tuhý" pre posúvače</t>
  </si>
  <si>
    <t>28.12.10</t>
  </si>
  <si>
    <t xml:space="preserve">1750                </t>
  </si>
  <si>
    <t>899401113</t>
  </si>
  <si>
    <t>Osadenie poklopov liatinových hydrantových</t>
  </si>
  <si>
    <t>89940-1113</t>
  </si>
  <si>
    <t>5534E0129</t>
  </si>
  <si>
    <t>Poklop uličný hydrantový - DN 80</t>
  </si>
  <si>
    <t xml:space="preserve">1950 K              </t>
  </si>
  <si>
    <t>89971311-P</t>
  </si>
  <si>
    <t>Orientačné stlpiky vodárenské - prefa 100x100x2700mm</t>
  </si>
  <si>
    <t>89971-3111</t>
  </si>
  <si>
    <t>899739101</t>
  </si>
  <si>
    <t>Montáž výstražnej PVC fólie-biela vodovod hr.0,2-0,3 mm, š.200 do 300 mm na obsyp</t>
  </si>
  <si>
    <t>89973-9101</t>
  </si>
  <si>
    <t>283230322</t>
  </si>
  <si>
    <t>Výstražná PVC-P fólia hr.0,2mm,š.30cm bez potlače biela-vodovody</t>
  </si>
  <si>
    <t>25.21.30</t>
  </si>
  <si>
    <t xml:space="preserve">8 - RÚROVÉ VEDENIA  spolu: </t>
  </si>
  <si>
    <t>9 - OSTATNÉ KONŠTRUKCIE A PRÁCE</t>
  </si>
  <si>
    <t>919731112</t>
  </si>
  <si>
    <t>Zarovnanie styčnej plochy podkladu alebo krytu z betónu hr. do 150 mm</t>
  </si>
  <si>
    <t>91973-1112</t>
  </si>
  <si>
    <t>919735113</t>
  </si>
  <si>
    <t>Rezanie stávajúceho živičného krytu alebo podkladu hr. 100-150 mm</t>
  </si>
  <si>
    <t>91973-5113</t>
  </si>
  <si>
    <t>013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</si>
  <si>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</si>
  <si>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</si>
  <si>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</si>
  <si>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</si>
  <si>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</si>
  <si>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</si>
  <si>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</si>
  <si>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</si>
  <si>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</si>
  <si>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</si>
  <si>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</si>
  <si>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</si>
  <si>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211</t>
  </si>
  <si>
    <t>979087112</t>
  </si>
  <si>
    <t>Nakladanie sute</t>
  </si>
  <si>
    <t>97908-7112</t>
  </si>
  <si>
    <t>979131410</t>
  </si>
  <si>
    <t>Poplatok za ulož.a znešk.stav.sute na urč.sklád. -z demol.vozoviek "O"-ost.odpad</t>
  </si>
  <si>
    <t>97913-1410</t>
  </si>
  <si>
    <t>979131415</t>
  </si>
  <si>
    <t>Poplatok za uloženie vykopanej zeminy</t>
  </si>
  <si>
    <t>97913-1415</t>
  </si>
  <si>
    <t>998276101</t>
  </si>
  <si>
    <t>Presun hmôt pre potrubie z rúr plastových alebo sklolaminátových v otvorenom výkope</t>
  </si>
  <si>
    <t>99827-6101</t>
  </si>
  <si>
    <t xml:space="preserve">9 - OSTATNÉ KONŠTRUKCIE A PRÁCE  spolu: </t>
  </si>
  <si>
    <t xml:space="preserve">PRÁCE A DODÁVKY HSV  spolu: </t>
  </si>
  <si>
    <t>OSTATNÉ</t>
  </si>
  <si>
    <t>OST - vedľajšie rozpočtové náklady</t>
  </si>
  <si>
    <t>800</t>
  </si>
  <si>
    <t>003342</t>
  </si>
  <si>
    <t>Oplotenie staveniska</t>
  </si>
  <si>
    <t>U</t>
  </si>
  <si>
    <t>00334-2</t>
  </si>
  <si>
    <t>003344</t>
  </si>
  <si>
    <t>Dopravné označenie na stavenisku</t>
  </si>
  <si>
    <t>kpl</t>
  </si>
  <si>
    <t>00334-4</t>
  </si>
  <si>
    <t xml:space="preserve">OST - vedľajšie rozpočtové náklady  spolu: </t>
  </si>
  <si>
    <t xml:space="preserve">OSTATNÉ  spolu: </t>
  </si>
  <si>
    <t>Za rozpočet celkom</t>
  </si>
  <si>
    <t>Odberateľ: Obec Krásny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</si>
</sst>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.00000"/>
    <numFmt numFmtId="170" formatCode="0.00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1">
    <xf numFmtId="0" fontId="0" fillId="0" borderId="0"/>
    <xf numFmtId="0" fontId="10" fillId="0" borderId="0"/>
    <xf numFmtId="0" fontId="11" fillId="0" borderId="10" applyFont="0" applyFill="0" applyBorder="0">
      <alignment vertical="center"/>
    </xf>
    <xf numFmtId="0" fontId="8" fillId="3" borderId="0" applyNumberFormat="0" applyBorder="0" applyAlignment="0" applyProtection="0"/>
    <xf numFmtId="166" fontId="10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8" fontId="11" fillId="0" borderId="1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10" applyFont="0" applyFill="0"/>
    <xf numFmtId="0" fontId="11" fillId="0" borderId="10">
      <alignment vertical="center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2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1" fillId="0" borderId="1" applyBorder="0">
      <alignment vertical="center"/>
    </xf>
    <xf numFmtId="0" fontId="13" fillId="0" borderId="0" applyNumberFormat="0" applyFill="0" applyBorder="0" applyAlignment="0" applyProtection="0"/>
    <xf numFmtId="0" fontId="11" fillId="0" borderId="1">
      <alignment vertical="center"/>
    </xf>
  </cellStyleXfs>
  <cellXfs count="60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9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9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15" fillId="0" borderId="0" xfId="0" applyFont="1" applyProtection="1"/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5"/>
  <sheetViews>
    <sheetView showGridLines="0" tabSelected="1" topLeftCell="A115" workbookViewId="0">
      <selection activeCell="C152" sqref="C152"/>
    </sheetView>
  </sheetViews>
  <sheetFormatPr defaultColWidth="9.140625" defaultRowHeight="12.75"/>
  <cols>
    <col min="1" max="1" width="6.7109375" style="12" customWidth="1"/>
    <col min="2" max="2" width="3.7109375" style="13" customWidth="1"/>
    <col min="3" max="3" width="13" style="14" customWidth="1"/>
    <col min="4" max="4" width="35.7109375" style="15" customWidth="1"/>
    <col min="5" max="5" width="10.7109375" style="16" customWidth="1"/>
    <col min="6" max="6" width="5.28515625" style="17" customWidth="1"/>
    <col min="7" max="7" width="8.7109375" style="18" customWidth="1"/>
    <col min="8" max="9" width="9.7109375" style="18" hidden="1" customWidth="1"/>
    <col min="10" max="10" width="9.7109375" style="18" customWidth="1"/>
    <col min="11" max="11" width="7.42578125" style="19" hidden="1" customWidth="1"/>
    <col min="12" max="12" width="8.28515625" style="19" hidden="1" customWidth="1"/>
    <col min="13" max="13" width="9.140625" style="16" hidden="1" customWidth="1"/>
    <col min="14" max="14" width="7" style="16" hidden="1" customWidth="1"/>
    <col min="15" max="15" width="3.5703125" style="17" customWidth="1"/>
    <col min="16" max="16" width="12.7109375" style="17" hidden="1" customWidth="1"/>
    <col min="17" max="19" width="13.28515625" style="16" hidden="1" customWidth="1"/>
    <col min="20" max="20" width="10.5703125" style="20" hidden="1" customWidth="1"/>
    <col min="21" max="21" width="10.28515625" style="20" hidden="1" customWidth="1"/>
    <col min="22" max="22" width="5.7109375" style="20" hidden="1" customWidth="1"/>
    <col min="23" max="23" width="9.140625" style="21" hidden="1" customWidth="1"/>
    <col min="24" max="25" width="5.7109375" style="17" hidden="1" customWidth="1"/>
    <col min="26" max="26" width="7.5703125" style="17" hidden="1" customWidth="1"/>
    <col min="27" max="27" width="24.85546875" style="17" hidden="1" customWidth="1"/>
    <col min="28" max="28" width="4.28515625" style="17" hidden="1" customWidth="1"/>
    <col min="29" max="29" width="8.28515625" style="17" hidden="1" customWidth="1"/>
    <col min="30" max="30" width="8.7109375" style="17" hidden="1" customWidth="1"/>
    <col min="31" max="34" width="9.140625" style="17" hidden="1" customWidth="1"/>
    <col min="35" max="35" width="9.140625" style="4"/>
    <col min="36" max="37" width="0" style="4" hidden="1" customWidth="1"/>
    <col min="38" max="16384" width="9.140625" style="4"/>
  </cols>
  <sheetData>
    <row r="1" spans="1:37" ht="24">
      <c r="A1" s="59" t="s">
        <v>449</v>
      </c>
      <c r="B1" s="4"/>
      <c r="C1" s="4"/>
      <c r="D1" s="4"/>
      <c r="E1" s="8" t="s">
        <v>66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1</v>
      </c>
      <c r="AA1" s="53" t="s">
        <v>2</v>
      </c>
      <c r="AB1" s="1" t="s">
        <v>3</v>
      </c>
      <c r="AC1" s="1" t="s">
        <v>4</v>
      </c>
      <c r="AD1" s="1" t="s">
        <v>5</v>
      </c>
      <c r="AE1" s="42" t="s">
        <v>6</v>
      </c>
      <c r="AF1" s="43" t="s">
        <v>7</v>
      </c>
      <c r="AG1" s="4"/>
      <c r="AH1" s="4"/>
    </row>
    <row r="2" spans="1:37">
      <c r="A2" s="8" t="s">
        <v>8</v>
      </c>
      <c r="B2" s="4"/>
      <c r="C2" s="4"/>
      <c r="D2" s="4"/>
      <c r="E2" s="8" t="s">
        <v>67</v>
      </c>
      <c r="F2" s="4"/>
      <c r="G2" s="5"/>
      <c r="H2" s="22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42">
        <v>1</v>
      </c>
      <c r="AF2" s="44">
        <v>123.5</v>
      </c>
      <c r="AG2" s="4"/>
      <c r="AH2" s="4"/>
    </row>
    <row r="3" spans="1:37">
      <c r="A3" s="8" t="s">
        <v>12</v>
      </c>
      <c r="B3" s="4"/>
      <c r="C3" s="4"/>
      <c r="D3" s="4"/>
      <c r="E3" s="8" t="s">
        <v>68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11</v>
      </c>
      <c r="AC3" s="2" t="s">
        <v>15</v>
      </c>
      <c r="AD3" s="3" t="s">
        <v>16</v>
      </c>
      <c r="AE3" s="42">
        <v>2</v>
      </c>
      <c r="AF3" s="45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11</v>
      </c>
      <c r="AC4" s="2"/>
      <c r="AD4" s="3"/>
      <c r="AE4" s="42">
        <v>3</v>
      </c>
      <c r="AF4" s="46">
        <v>123.45699999999999</v>
      </c>
      <c r="AG4" s="4"/>
      <c r="AH4" s="4"/>
    </row>
    <row r="5" spans="1:37">
      <c r="A5" s="8" t="s">
        <v>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11</v>
      </c>
      <c r="AC5" s="2" t="s">
        <v>15</v>
      </c>
      <c r="AD5" s="3" t="s">
        <v>16</v>
      </c>
      <c r="AE5" s="42">
        <v>4</v>
      </c>
      <c r="AF5" s="47">
        <v>123.4567</v>
      </c>
      <c r="AG5" s="4"/>
      <c r="AH5" s="4"/>
    </row>
    <row r="6" spans="1:37">
      <c r="A6" s="8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2" t="s">
        <v>20</v>
      </c>
      <c r="AF6" s="45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/>
      <c r="B8" s="23"/>
      <c r="C8" s="24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26" t="s">
        <v>31</v>
      </c>
      <c r="L9" s="27"/>
      <c r="M9" s="28" t="s">
        <v>32</v>
      </c>
      <c r="N9" s="27"/>
      <c r="O9" s="10" t="s">
        <v>0</v>
      </c>
      <c r="P9" s="29" t="s">
        <v>33</v>
      </c>
      <c r="Q9" s="32" t="s">
        <v>25</v>
      </c>
      <c r="R9" s="32" t="s">
        <v>25</v>
      </c>
      <c r="S9" s="29" t="s">
        <v>25</v>
      </c>
      <c r="T9" s="33" t="s">
        <v>34</v>
      </c>
      <c r="U9" s="34" t="s">
        <v>35</v>
      </c>
      <c r="V9" s="35" t="s">
        <v>36</v>
      </c>
      <c r="W9" s="10" t="s">
        <v>37</v>
      </c>
      <c r="X9" s="10" t="s">
        <v>38</v>
      </c>
      <c r="Y9" s="10" t="s">
        <v>39</v>
      </c>
      <c r="Z9" s="48" t="s">
        <v>40</v>
      </c>
      <c r="AA9" s="48" t="s">
        <v>41</v>
      </c>
      <c r="AB9" s="10" t="s">
        <v>36</v>
      </c>
      <c r="AC9" s="10" t="s">
        <v>42</v>
      </c>
      <c r="AD9" s="10" t="s">
        <v>43</v>
      </c>
      <c r="AE9" s="49" t="s">
        <v>44</v>
      </c>
      <c r="AF9" s="49" t="s">
        <v>45</v>
      </c>
      <c r="AG9" s="49" t="s">
        <v>25</v>
      </c>
      <c r="AH9" s="49" t="s">
        <v>46</v>
      </c>
      <c r="AJ9" s="4" t="s">
        <v>71</v>
      </c>
      <c r="AK9" s="4" t="s">
        <v>73</v>
      </c>
    </row>
    <row r="10" spans="1:37">
      <c r="A10" s="11" t="s">
        <v>47</v>
      </c>
      <c r="B10" s="11" t="s">
        <v>48</v>
      </c>
      <c r="C10" s="25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30" t="s">
        <v>27</v>
      </c>
      <c r="N10" s="11" t="s">
        <v>30</v>
      </c>
      <c r="O10" s="11" t="s">
        <v>55</v>
      </c>
      <c r="P10" s="31"/>
      <c r="Q10" s="36" t="s">
        <v>56</v>
      </c>
      <c r="R10" s="36" t="s">
        <v>57</v>
      </c>
      <c r="S10" s="31" t="s">
        <v>58</v>
      </c>
      <c r="T10" s="37" t="s">
        <v>59</v>
      </c>
      <c r="U10" s="38" t="s">
        <v>60</v>
      </c>
      <c r="V10" s="39" t="s">
        <v>61</v>
      </c>
      <c r="W10" s="40"/>
      <c r="X10" s="41"/>
      <c r="Y10" s="41"/>
      <c r="Z10" s="50" t="s">
        <v>62</v>
      </c>
      <c r="AA10" s="50" t="s">
        <v>47</v>
      </c>
      <c r="AB10" s="11" t="s">
        <v>63</v>
      </c>
      <c r="AC10" s="41"/>
      <c r="AD10" s="41"/>
      <c r="AE10" s="51"/>
      <c r="AF10" s="51"/>
      <c r="AG10" s="51"/>
      <c r="AH10" s="51"/>
      <c r="AJ10" s="4" t="s">
        <v>72</v>
      </c>
      <c r="AK10" s="4" t="s">
        <v>74</v>
      </c>
    </row>
    <row r="12" spans="1:37">
      <c r="B12" s="52" t="s">
        <v>75</v>
      </c>
    </row>
    <row r="13" spans="1:37">
      <c r="B13" s="14" t="s">
        <v>76</v>
      </c>
    </row>
    <row r="14" spans="1:37">
      <c r="A14" s="12">
        <v>1</v>
      </c>
      <c r="B14" s="13" t="s">
        <v>77</v>
      </c>
      <c r="C14" s="14" t="s">
        <v>78</v>
      </c>
      <c r="D14" s="15" t="s">
        <v>79</v>
      </c>
      <c r="E14" s="16">
        <v>0.28000000000000003</v>
      </c>
      <c r="F14" s="17" t="s">
        <v>80</v>
      </c>
      <c r="H14" s="18">
        <f>ROUND(E14*G14,2)</f>
        <v>0</v>
      </c>
      <c r="J14" s="18">
        <f>ROUND(E14*G14,2)</f>
        <v>0</v>
      </c>
      <c r="K14" s="19">
        <v>0.40872999999999998</v>
      </c>
      <c r="L14" s="19">
        <f>E14*K14</f>
        <v>0.1144444</v>
      </c>
      <c r="N14" s="16">
        <f>E14*M14</f>
        <v>0</v>
      </c>
      <c r="P14" s="17" t="s">
        <v>81</v>
      </c>
      <c r="V14" s="20" t="s">
        <v>65</v>
      </c>
      <c r="X14" s="14" t="s">
        <v>82</v>
      </c>
      <c r="Y14" s="14" t="s">
        <v>78</v>
      </c>
      <c r="Z14" s="17" t="s">
        <v>83</v>
      </c>
      <c r="AJ14" s="4" t="s">
        <v>84</v>
      </c>
      <c r="AK14" s="4" t="s">
        <v>85</v>
      </c>
    </row>
    <row r="15" spans="1:37" ht="25.5">
      <c r="A15" s="12">
        <v>2</v>
      </c>
      <c r="B15" s="13" t="s">
        <v>86</v>
      </c>
      <c r="C15" s="14" t="s">
        <v>87</v>
      </c>
      <c r="D15" s="15" t="s">
        <v>88</v>
      </c>
      <c r="E15" s="16">
        <v>9.8000000000000007</v>
      </c>
      <c r="F15" s="17" t="s">
        <v>89</v>
      </c>
      <c r="H15" s="18">
        <f>ROUND(E15*G15,2)</f>
        <v>0</v>
      </c>
      <c r="J15" s="18">
        <f>ROUND(E15*G15,2)</f>
        <v>0</v>
      </c>
      <c r="L15" s="19">
        <f>E15*K15</f>
        <v>0</v>
      </c>
      <c r="M15" s="16">
        <v>0.23499999999999999</v>
      </c>
      <c r="N15" s="16">
        <f>E15*M15</f>
        <v>2.3029999999999999</v>
      </c>
      <c r="P15" s="17" t="s">
        <v>81</v>
      </c>
      <c r="V15" s="20" t="s">
        <v>65</v>
      </c>
      <c r="X15" s="14" t="s">
        <v>90</v>
      </c>
      <c r="Y15" s="14" t="s">
        <v>87</v>
      </c>
      <c r="Z15" s="17" t="s">
        <v>91</v>
      </c>
      <c r="AJ15" s="4" t="s">
        <v>84</v>
      </c>
      <c r="AK15" s="4" t="s">
        <v>85</v>
      </c>
    </row>
    <row r="16" spans="1:37" ht="25.5">
      <c r="A16" s="12">
        <v>3</v>
      </c>
      <c r="B16" s="13" t="s">
        <v>86</v>
      </c>
      <c r="C16" s="14" t="s">
        <v>92</v>
      </c>
      <c r="D16" s="15" t="s">
        <v>93</v>
      </c>
      <c r="E16" s="16">
        <v>91</v>
      </c>
      <c r="F16" s="17" t="s">
        <v>89</v>
      </c>
      <c r="H16" s="18">
        <f>ROUND(E16*G16,2)</f>
        <v>0</v>
      </c>
      <c r="J16" s="18">
        <f>ROUND(E16*G16,2)</f>
        <v>0</v>
      </c>
      <c r="L16" s="19">
        <f>E16*K16</f>
        <v>0</v>
      </c>
      <c r="M16" s="16">
        <v>0.4</v>
      </c>
      <c r="N16" s="16">
        <f>E16*M16</f>
        <v>36.4</v>
      </c>
      <c r="P16" s="17" t="s">
        <v>81</v>
      </c>
      <c r="V16" s="20" t="s">
        <v>65</v>
      </c>
      <c r="X16" s="14" t="s">
        <v>94</v>
      </c>
      <c r="Y16" s="14" t="s">
        <v>92</v>
      </c>
      <c r="Z16" s="17" t="s">
        <v>91</v>
      </c>
      <c r="AJ16" s="4" t="s">
        <v>84</v>
      </c>
      <c r="AK16" s="4" t="s">
        <v>85</v>
      </c>
    </row>
    <row r="17" spans="1:37" ht="25.5">
      <c r="A17" s="12">
        <v>4</v>
      </c>
      <c r="B17" s="13" t="s">
        <v>86</v>
      </c>
      <c r="C17" s="14" t="s">
        <v>95</v>
      </c>
      <c r="D17" s="15" t="s">
        <v>96</v>
      </c>
      <c r="E17" s="16">
        <v>91</v>
      </c>
      <c r="F17" s="17" t="s">
        <v>89</v>
      </c>
      <c r="H17" s="18">
        <f>ROUND(E17*G17,2)</f>
        <v>0</v>
      </c>
      <c r="J17" s="18">
        <f>ROUND(E17*G17,2)</f>
        <v>0</v>
      </c>
      <c r="L17" s="19">
        <f>E17*K17</f>
        <v>0</v>
      </c>
      <c r="M17" s="16">
        <v>0.316</v>
      </c>
      <c r="N17" s="16">
        <f>E17*M17</f>
        <v>28.756</v>
      </c>
      <c r="P17" s="17" t="s">
        <v>81</v>
      </c>
      <c r="V17" s="20" t="s">
        <v>65</v>
      </c>
      <c r="X17" s="14" t="s">
        <v>97</v>
      </c>
      <c r="Y17" s="14" t="s">
        <v>95</v>
      </c>
      <c r="Z17" s="17" t="s">
        <v>91</v>
      </c>
      <c r="AJ17" s="4" t="s">
        <v>84</v>
      </c>
      <c r="AK17" s="4" t="s">
        <v>85</v>
      </c>
    </row>
    <row r="18" spans="1:37" ht="25.5">
      <c r="A18" s="12">
        <v>5</v>
      </c>
      <c r="B18" s="13" t="s">
        <v>98</v>
      </c>
      <c r="C18" s="14" t="s">
        <v>99</v>
      </c>
      <c r="D18" s="15" t="s">
        <v>100</v>
      </c>
      <c r="E18" s="16">
        <v>18.2</v>
      </c>
      <c r="F18" s="17" t="s">
        <v>101</v>
      </c>
      <c r="H18" s="18">
        <f>ROUND(E18*G18,2)</f>
        <v>0</v>
      </c>
      <c r="J18" s="18">
        <f>ROUND(E18*G18,2)</f>
        <v>0</v>
      </c>
      <c r="L18" s="19">
        <f>E18*K18</f>
        <v>0</v>
      </c>
      <c r="M18" s="16">
        <v>1.76</v>
      </c>
      <c r="N18" s="16">
        <f>E18*M18</f>
        <v>32.031999999999996</v>
      </c>
      <c r="P18" s="17" t="s">
        <v>81</v>
      </c>
      <c r="V18" s="20" t="s">
        <v>65</v>
      </c>
      <c r="X18" s="14" t="s">
        <v>102</v>
      </c>
      <c r="Y18" s="14" t="s">
        <v>99</v>
      </c>
      <c r="Z18" s="17" t="s">
        <v>91</v>
      </c>
      <c r="AJ18" s="4" t="s">
        <v>84</v>
      </c>
      <c r="AK18" s="4" t="s">
        <v>85</v>
      </c>
    </row>
    <row r="19" spans="1:37">
      <c r="A19" s="12">
        <v>6</v>
      </c>
      <c r="B19" s="13" t="s">
        <v>103</v>
      </c>
      <c r="C19" s="14" t="s">
        <v>104</v>
      </c>
      <c r="D19" s="15" t="s">
        <v>105</v>
      </c>
      <c r="E19" s="16">
        <v>100</v>
      </c>
      <c r="F19" s="17" t="s">
        <v>106</v>
      </c>
      <c r="H19" s="18">
        <f>ROUND(E19*G19,2)</f>
        <v>0</v>
      </c>
      <c r="J19" s="18">
        <f>ROUND(E19*G19,2)</f>
        <v>0</v>
      </c>
      <c r="K19" s="19">
        <v>4.0000000000000003E-5</v>
      </c>
      <c r="L19" s="19">
        <f>E19*K19</f>
        <v>4.0000000000000001E-3</v>
      </c>
      <c r="N19" s="16">
        <f>E19*M19</f>
        <v>0</v>
      </c>
      <c r="P19" s="17" t="s">
        <v>81</v>
      </c>
      <c r="V19" s="20" t="s">
        <v>65</v>
      </c>
      <c r="X19" s="14" t="s">
        <v>107</v>
      </c>
      <c r="Y19" s="14" t="s">
        <v>104</v>
      </c>
      <c r="Z19" s="17" t="s">
        <v>108</v>
      </c>
      <c r="AJ19" s="4" t="s">
        <v>84</v>
      </c>
      <c r="AK19" s="4" t="s">
        <v>85</v>
      </c>
    </row>
    <row r="20" spans="1:37">
      <c r="A20" s="12">
        <v>7</v>
      </c>
      <c r="B20" s="13" t="s">
        <v>103</v>
      </c>
      <c r="C20" s="14" t="s">
        <v>109</v>
      </c>
      <c r="D20" s="15" t="s">
        <v>110</v>
      </c>
      <c r="E20" s="16">
        <v>60</v>
      </c>
      <c r="F20" s="17" t="s">
        <v>111</v>
      </c>
      <c r="H20" s="18">
        <f>ROUND(E20*G20,2)</f>
        <v>0</v>
      </c>
      <c r="J20" s="18">
        <f>ROUND(E20*G20,2)</f>
        <v>0</v>
      </c>
      <c r="L20" s="19">
        <f>E20*K20</f>
        <v>0</v>
      </c>
      <c r="N20" s="16">
        <f>E20*M20</f>
        <v>0</v>
      </c>
      <c r="P20" s="17" t="s">
        <v>81</v>
      </c>
      <c r="V20" s="20" t="s">
        <v>65</v>
      </c>
      <c r="X20" s="14" t="s">
        <v>112</v>
      </c>
      <c r="Y20" s="14" t="s">
        <v>109</v>
      </c>
      <c r="Z20" s="17" t="s">
        <v>108</v>
      </c>
      <c r="AJ20" s="4" t="s">
        <v>84</v>
      </c>
      <c r="AK20" s="4" t="s">
        <v>85</v>
      </c>
    </row>
    <row r="21" spans="1:37">
      <c r="A21" s="12">
        <v>8</v>
      </c>
      <c r="B21" s="13" t="s">
        <v>103</v>
      </c>
      <c r="C21" s="14" t="s">
        <v>113</v>
      </c>
      <c r="D21" s="15" t="s">
        <v>114</v>
      </c>
      <c r="E21" s="16">
        <v>31.263000000000002</v>
      </c>
      <c r="F21" s="17" t="s">
        <v>101</v>
      </c>
      <c r="H21" s="18">
        <f>ROUND(E21*G21,2)</f>
        <v>0</v>
      </c>
      <c r="J21" s="18">
        <f>ROUND(E21*G21,2)</f>
        <v>0</v>
      </c>
      <c r="L21" s="19">
        <f>E21*K21</f>
        <v>0</v>
      </c>
      <c r="N21" s="16">
        <f>E21*M21</f>
        <v>0</v>
      </c>
      <c r="P21" s="17" t="s">
        <v>81</v>
      </c>
      <c r="V21" s="20" t="s">
        <v>65</v>
      </c>
      <c r="X21" s="14" t="s">
        <v>115</v>
      </c>
      <c r="Y21" s="14" t="s">
        <v>113</v>
      </c>
      <c r="Z21" s="17" t="s">
        <v>83</v>
      </c>
      <c r="AJ21" s="4" t="s">
        <v>84</v>
      </c>
      <c r="AK21" s="4" t="s">
        <v>85</v>
      </c>
    </row>
    <row r="22" spans="1:37">
      <c r="A22" s="12">
        <v>9</v>
      </c>
      <c r="B22" s="13" t="s">
        <v>103</v>
      </c>
      <c r="C22" s="14" t="s">
        <v>116</v>
      </c>
      <c r="D22" s="15" t="s">
        <v>117</v>
      </c>
      <c r="E22" s="16">
        <v>15.632</v>
      </c>
      <c r="F22" s="17" t="s">
        <v>101</v>
      </c>
      <c r="H22" s="18">
        <f>ROUND(E22*G22,2)</f>
        <v>0</v>
      </c>
      <c r="J22" s="18">
        <f>ROUND(E22*G22,2)</f>
        <v>0</v>
      </c>
      <c r="L22" s="19">
        <f>E22*K22</f>
        <v>0</v>
      </c>
      <c r="N22" s="16">
        <f>E22*M22</f>
        <v>0</v>
      </c>
      <c r="P22" s="17" t="s">
        <v>81</v>
      </c>
      <c r="V22" s="20" t="s">
        <v>65</v>
      </c>
      <c r="X22" s="14" t="s">
        <v>118</v>
      </c>
      <c r="Y22" s="14" t="s">
        <v>116</v>
      </c>
      <c r="Z22" s="17" t="s">
        <v>83</v>
      </c>
      <c r="AJ22" s="4" t="s">
        <v>84</v>
      </c>
      <c r="AK22" s="4" t="s">
        <v>85</v>
      </c>
    </row>
    <row r="23" spans="1:37">
      <c r="A23" s="12">
        <v>10</v>
      </c>
      <c r="B23" s="13" t="s">
        <v>103</v>
      </c>
      <c r="C23" s="14" t="s">
        <v>119</v>
      </c>
      <c r="D23" s="15" t="s">
        <v>120</v>
      </c>
      <c r="E23" s="16">
        <v>20.841999999999999</v>
      </c>
      <c r="F23" s="17" t="s">
        <v>101</v>
      </c>
      <c r="H23" s="18">
        <f>ROUND(E23*G23,2)</f>
        <v>0</v>
      </c>
      <c r="J23" s="18">
        <f>ROUND(E23*G23,2)</f>
        <v>0</v>
      </c>
      <c r="L23" s="19">
        <f>E23*K23</f>
        <v>0</v>
      </c>
      <c r="N23" s="16">
        <f>E23*M23</f>
        <v>0</v>
      </c>
      <c r="P23" s="17" t="s">
        <v>81</v>
      </c>
      <c r="V23" s="20" t="s">
        <v>65</v>
      </c>
      <c r="X23" s="14" t="s">
        <v>121</v>
      </c>
      <c r="Y23" s="14" t="s">
        <v>119</v>
      </c>
      <c r="Z23" s="17" t="s">
        <v>83</v>
      </c>
      <c r="AJ23" s="4" t="s">
        <v>84</v>
      </c>
      <c r="AK23" s="4" t="s">
        <v>85</v>
      </c>
    </row>
    <row r="24" spans="1:37">
      <c r="A24" s="12">
        <v>11</v>
      </c>
      <c r="B24" s="13" t="s">
        <v>103</v>
      </c>
      <c r="C24" s="14" t="s">
        <v>122</v>
      </c>
      <c r="D24" s="15" t="s">
        <v>123</v>
      </c>
      <c r="E24" s="16">
        <v>10.420999999999999</v>
      </c>
      <c r="F24" s="17" t="s">
        <v>101</v>
      </c>
      <c r="H24" s="18">
        <f>ROUND(E24*G24,2)</f>
        <v>0</v>
      </c>
      <c r="J24" s="18">
        <f>ROUND(E24*G24,2)</f>
        <v>0</v>
      </c>
      <c r="L24" s="19">
        <f>E24*K24</f>
        <v>0</v>
      </c>
      <c r="N24" s="16">
        <f>E24*M24</f>
        <v>0</v>
      </c>
      <c r="P24" s="17" t="s">
        <v>81</v>
      </c>
      <c r="V24" s="20" t="s">
        <v>65</v>
      </c>
      <c r="X24" s="14" t="s">
        <v>124</v>
      </c>
      <c r="Y24" s="14" t="s">
        <v>122</v>
      </c>
      <c r="Z24" s="17" t="s">
        <v>83</v>
      </c>
      <c r="AJ24" s="4" t="s">
        <v>84</v>
      </c>
      <c r="AK24" s="4" t="s">
        <v>85</v>
      </c>
    </row>
    <row r="25" spans="1:37" ht="25.5">
      <c r="A25" s="12">
        <v>12</v>
      </c>
      <c r="B25" s="13" t="s">
        <v>125</v>
      </c>
      <c r="C25" s="14" t="s">
        <v>126</v>
      </c>
      <c r="D25" s="15" t="s">
        <v>127</v>
      </c>
      <c r="E25" s="16">
        <v>241.2</v>
      </c>
      <c r="F25" s="17" t="s">
        <v>101</v>
      </c>
      <c r="H25" s="18">
        <f>ROUND(E25*G25,2)</f>
        <v>0</v>
      </c>
      <c r="J25" s="18">
        <f>ROUND(E25*G25,2)</f>
        <v>0</v>
      </c>
      <c r="L25" s="19">
        <f>E25*K25</f>
        <v>0</v>
      </c>
      <c r="N25" s="16">
        <f>E25*M25</f>
        <v>0</v>
      </c>
      <c r="P25" s="17" t="s">
        <v>81</v>
      </c>
      <c r="V25" s="20" t="s">
        <v>65</v>
      </c>
      <c r="X25" s="14" t="s">
        <v>128</v>
      </c>
      <c r="Y25" s="14" t="s">
        <v>126</v>
      </c>
      <c r="Z25" s="17" t="s">
        <v>83</v>
      </c>
      <c r="AJ25" s="4" t="s">
        <v>84</v>
      </c>
      <c r="AK25" s="4" t="s">
        <v>85</v>
      </c>
    </row>
    <row r="26" spans="1:37">
      <c r="A26" s="12">
        <v>13</v>
      </c>
      <c r="B26" s="13" t="s">
        <v>103</v>
      </c>
      <c r="C26" s="14" t="s">
        <v>129</v>
      </c>
      <c r="D26" s="15" t="s">
        <v>130</v>
      </c>
      <c r="E26" s="16">
        <v>120.6</v>
      </c>
      <c r="F26" s="17" t="s">
        <v>101</v>
      </c>
      <c r="H26" s="18">
        <f>ROUND(E26*G26,2)</f>
        <v>0</v>
      </c>
      <c r="J26" s="18">
        <f>ROUND(E26*G26,2)</f>
        <v>0</v>
      </c>
      <c r="L26" s="19">
        <f>E26*K26</f>
        <v>0</v>
      </c>
      <c r="N26" s="16">
        <f>E26*M26</f>
        <v>0</v>
      </c>
      <c r="P26" s="17" t="s">
        <v>81</v>
      </c>
      <c r="V26" s="20" t="s">
        <v>65</v>
      </c>
      <c r="X26" s="14" t="s">
        <v>131</v>
      </c>
      <c r="Y26" s="14" t="s">
        <v>129</v>
      </c>
      <c r="Z26" s="17" t="s">
        <v>83</v>
      </c>
      <c r="AJ26" s="4" t="s">
        <v>84</v>
      </c>
      <c r="AK26" s="4" t="s">
        <v>85</v>
      </c>
    </row>
    <row r="27" spans="1:37" ht="25.5">
      <c r="A27" s="12">
        <v>14</v>
      </c>
      <c r="B27" s="13" t="s">
        <v>125</v>
      </c>
      <c r="C27" s="14" t="s">
        <v>132</v>
      </c>
      <c r="D27" s="15" t="s">
        <v>133</v>
      </c>
      <c r="E27" s="16">
        <v>160.80000000000001</v>
      </c>
      <c r="F27" s="17" t="s">
        <v>101</v>
      </c>
      <c r="H27" s="18">
        <f>ROUND(E27*G27,2)</f>
        <v>0</v>
      </c>
      <c r="J27" s="18">
        <f>ROUND(E27*G27,2)</f>
        <v>0</v>
      </c>
      <c r="L27" s="19">
        <f>E27*K27</f>
        <v>0</v>
      </c>
      <c r="N27" s="16">
        <f>E27*M27</f>
        <v>0</v>
      </c>
      <c r="P27" s="17" t="s">
        <v>81</v>
      </c>
      <c r="V27" s="20" t="s">
        <v>65</v>
      </c>
      <c r="X27" s="14" t="s">
        <v>134</v>
      </c>
      <c r="Y27" s="14" t="s">
        <v>132</v>
      </c>
      <c r="Z27" s="17" t="s">
        <v>83</v>
      </c>
      <c r="AJ27" s="4" t="s">
        <v>84</v>
      </c>
      <c r="AK27" s="4" t="s">
        <v>85</v>
      </c>
    </row>
    <row r="28" spans="1:37">
      <c r="A28" s="12">
        <v>15</v>
      </c>
      <c r="B28" s="13" t="s">
        <v>103</v>
      </c>
      <c r="C28" s="14" t="s">
        <v>135</v>
      </c>
      <c r="D28" s="15" t="s">
        <v>136</v>
      </c>
      <c r="E28" s="16">
        <v>80.400000000000006</v>
      </c>
      <c r="F28" s="17" t="s">
        <v>101</v>
      </c>
      <c r="H28" s="18">
        <f>ROUND(E28*G28,2)</f>
        <v>0</v>
      </c>
      <c r="J28" s="18">
        <f>ROUND(E28*G28,2)</f>
        <v>0</v>
      </c>
      <c r="L28" s="19">
        <f>E28*K28</f>
        <v>0</v>
      </c>
      <c r="N28" s="16">
        <f>E28*M28</f>
        <v>0</v>
      </c>
      <c r="P28" s="17" t="s">
        <v>81</v>
      </c>
      <c r="V28" s="20" t="s">
        <v>65</v>
      </c>
      <c r="X28" s="14" t="s">
        <v>137</v>
      </c>
      <c r="Y28" s="14" t="s">
        <v>135</v>
      </c>
      <c r="Z28" s="17" t="s">
        <v>83</v>
      </c>
      <c r="AJ28" s="4" t="s">
        <v>84</v>
      </c>
      <c r="AK28" s="4" t="s">
        <v>85</v>
      </c>
    </row>
    <row r="29" spans="1:37">
      <c r="A29" s="12">
        <v>16</v>
      </c>
      <c r="B29" s="13" t="s">
        <v>103</v>
      </c>
      <c r="C29" s="14" t="s">
        <v>138</v>
      </c>
      <c r="D29" s="15" t="s">
        <v>139</v>
      </c>
      <c r="E29" s="16">
        <v>1.8</v>
      </c>
      <c r="F29" s="17" t="s">
        <v>101</v>
      </c>
      <c r="H29" s="18">
        <f>ROUND(E29*G29,2)</f>
        <v>0</v>
      </c>
      <c r="J29" s="18">
        <f>ROUND(E29*G29,2)</f>
        <v>0</v>
      </c>
      <c r="L29" s="19">
        <f>E29*K29</f>
        <v>0</v>
      </c>
      <c r="N29" s="16">
        <f>E29*M29</f>
        <v>0</v>
      </c>
      <c r="P29" s="17" t="s">
        <v>81</v>
      </c>
      <c r="V29" s="20" t="s">
        <v>65</v>
      </c>
      <c r="X29" s="14" t="s">
        <v>140</v>
      </c>
      <c r="Y29" s="14" t="s">
        <v>138</v>
      </c>
      <c r="Z29" s="17" t="s">
        <v>83</v>
      </c>
      <c r="AJ29" s="4" t="s">
        <v>84</v>
      </c>
      <c r="AK29" s="4" t="s">
        <v>85</v>
      </c>
    </row>
    <row r="30" spans="1:37">
      <c r="A30" s="12">
        <v>17</v>
      </c>
      <c r="B30" s="13" t="s">
        <v>103</v>
      </c>
      <c r="C30" s="14" t="s">
        <v>141</v>
      </c>
      <c r="D30" s="15" t="s">
        <v>142</v>
      </c>
      <c r="E30" s="16">
        <v>12</v>
      </c>
      <c r="F30" s="17" t="s">
        <v>143</v>
      </c>
      <c r="H30" s="18">
        <f>ROUND(E30*G30,2)</f>
        <v>0</v>
      </c>
      <c r="J30" s="18">
        <f>ROUND(E30*G30,2)</f>
        <v>0</v>
      </c>
      <c r="K30" s="19">
        <v>1.66E-2</v>
      </c>
      <c r="L30" s="19">
        <f>E30*K30</f>
        <v>0.19919999999999999</v>
      </c>
      <c r="N30" s="16">
        <f>E30*M30</f>
        <v>0</v>
      </c>
      <c r="P30" s="17" t="s">
        <v>81</v>
      </c>
      <c r="V30" s="20" t="s">
        <v>65</v>
      </c>
      <c r="X30" s="14" t="s">
        <v>144</v>
      </c>
      <c r="Y30" s="14" t="s">
        <v>141</v>
      </c>
      <c r="Z30" s="17" t="s">
        <v>83</v>
      </c>
      <c r="AJ30" s="4" t="s">
        <v>84</v>
      </c>
      <c r="AK30" s="4" t="s">
        <v>85</v>
      </c>
    </row>
    <row r="31" spans="1:37" ht="25.5">
      <c r="A31" s="12">
        <v>18</v>
      </c>
      <c r="B31" s="13" t="s">
        <v>103</v>
      </c>
      <c r="C31" s="14" t="s">
        <v>145</v>
      </c>
      <c r="D31" s="15" t="s">
        <v>146</v>
      </c>
      <c r="E31" s="16">
        <v>783</v>
      </c>
      <c r="F31" s="17" t="s">
        <v>89</v>
      </c>
      <c r="H31" s="18">
        <f>ROUND(E31*G31,2)</f>
        <v>0</v>
      </c>
      <c r="J31" s="18">
        <f>ROUND(E31*G31,2)</f>
        <v>0</v>
      </c>
      <c r="K31" s="19">
        <v>2.1000000000000001E-4</v>
      </c>
      <c r="L31" s="19">
        <f>E31*K31</f>
        <v>0.16443000000000002</v>
      </c>
      <c r="N31" s="16">
        <f>E31*M31</f>
        <v>0</v>
      </c>
      <c r="P31" s="17" t="s">
        <v>81</v>
      </c>
      <c r="V31" s="20" t="s">
        <v>65</v>
      </c>
      <c r="X31" s="14" t="s">
        <v>147</v>
      </c>
      <c r="Y31" s="14" t="s">
        <v>145</v>
      </c>
      <c r="Z31" s="17" t="s">
        <v>83</v>
      </c>
      <c r="AJ31" s="4" t="s">
        <v>84</v>
      </c>
      <c r="AK31" s="4" t="s">
        <v>85</v>
      </c>
    </row>
    <row r="32" spans="1:37" ht="25.5">
      <c r="A32" s="12">
        <v>19</v>
      </c>
      <c r="B32" s="13" t="s">
        <v>103</v>
      </c>
      <c r="C32" s="14" t="s">
        <v>148</v>
      </c>
      <c r="D32" s="15" t="s">
        <v>149</v>
      </c>
      <c r="E32" s="16">
        <v>783</v>
      </c>
      <c r="F32" s="17" t="s">
        <v>89</v>
      </c>
      <c r="H32" s="18">
        <f>ROUND(E32*G32,2)</f>
        <v>0</v>
      </c>
      <c r="J32" s="18">
        <f>ROUND(E32*G32,2)</f>
        <v>0</v>
      </c>
      <c r="L32" s="19">
        <f>E32*K32</f>
        <v>0</v>
      </c>
      <c r="N32" s="16">
        <f>E32*M32</f>
        <v>0</v>
      </c>
      <c r="P32" s="17" t="s">
        <v>81</v>
      </c>
      <c r="V32" s="20" t="s">
        <v>65</v>
      </c>
      <c r="X32" s="14" t="s">
        <v>150</v>
      </c>
      <c r="Y32" s="14" t="s">
        <v>148</v>
      </c>
      <c r="Z32" s="17" t="s">
        <v>83</v>
      </c>
      <c r="AJ32" s="4" t="s">
        <v>84</v>
      </c>
      <c r="AK32" s="4" t="s">
        <v>85</v>
      </c>
    </row>
    <row r="33" spans="1:37" ht="25.5">
      <c r="A33" s="12">
        <v>20</v>
      </c>
      <c r="B33" s="13" t="s">
        <v>125</v>
      </c>
      <c r="C33" s="14" t="s">
        <v>151</v>
      </c>
      <c r="D33" s="15" t="s">
        <v>152</v>
      </c>
      <c r="E33" s="16">
        <v>30.879000000000001</v>
      </c>
      <c r="F33" s="17" t="s">
        <v>89</v>
      </c>
      <c r="H33" s="18">
        <f>ROUND(E33*G33,2)</f>
        <v>0</v>
      </c>
      <c r="J33" s="18">
        <f>ROUND(E33*G33,2)</f>
        <v>0</v>
      </c>
      <c r="K33" s="19">
        <v>1.6900000000000001E-3</v>
      </c>
      <c r="L33" s="19">
        <f>E33*K33</f>
        <v>5.2185510000000004E-2</v>
      </c>
      <c r="N33" s="16">
        <f>E33*M33</f>
        <v>0</v>
      </c>
      <c r="P33" s="17" t="s">
        <v>81</v>
      </c>
      <c r="V33" s="20" t="s">
        <v>65</v>
      </c>
      <c r="X33" s="14" t="s">
        <v>153</v>
      </c>
      <c r="Y33" s="14" t="s">
        <v>151</v>
      </c>
      <c r="Z33" s="17" t="s">
        <v>83</v>
      </c>
      <c r="AJ33" s="4" t="s">
        <v>84</v>
      </c>
      <c r="AK33" s="4" t="s">
        <v>85</v>
      </c>
    </row>
    <row r="34" spans="1:37" ht="25.5">
      <c r="A34" s="12">
        <v>21</v>
      </c>
      <c r="B34" s="13" t="s">
        <v>125</v>
      </c>
      <c r="C34" s="14" t="s">
        <v>154</v>
      </c>
      <c r="D34" s="15" t="s">
        <v>155</v>
      </c>
      <c r="E34" s="16">
        <v>30.879000000000001</v>
      </c>
      <c r="F34" s="17" t="s">
        <v>89</v>
      </c>
      <c r="H34" s="18">
        <f>ROUND(E34*G34,2)</f>
        <v>0</v>
      </c>
      <c r="J34" s="18">
        <f>ROUND(E34*G34,2)</f>
        <v>0</v>
      </c>
      <c r="L34" s="19">
        <f>E34*K34</f>
        <v>0</v>
      </c>
      <c r="N34" s="16">
        <f>E34*M34</f>
        <v>0</v>
      </c>
      <c r="P34" s="17" t="s">
        <v>81</v>
      </c>
      <c r="V34" s="20" t="s">
        <v>65</v>
      </c>
      <c r="X34" s="14" t="s">
        <v>156</v>
      </c>
      <c r="Y34" s="14" t="s">
        <v>154</v>
      </c>
      <c r="Z34" s="17" t="s">
        <v>83</v>
      </c>
      <c r="AJ34" s="4" t="s">
        <v>84</v>
      </c>
      <c r="AK34" s="4" t="s">
        <v>85</v>
      </c>
    </row>
    <row r="35" spans="1:37" ht="25.5">
      <c r="A35" s="12">
        <v>22</v>
      </c>
      <c r="B35" s="13" t="s">
        <v>103</v>
      </c>
      <c r="C35" s="14" t="s">
        <v>157</v>
      </c>
      <c r="D35" s="15" t="s">
        <v>158</v>
      </c>
      <c r="E35" s="16">
        <v>80.3</v>
      </c>
      <c r="F35" s="17" t="s">
        <v>101</v>
      </c>
      <c r="H35" s="18">
        <f>ROUND(E35*G35,2)</f>
        <v>0</v>
      </c>
      <c r="J35" s="18">
        <f>ROUND(E35*G35,2)</f>
        <v>0</v>
      </c>
      <c r="L35" s="19">
        <f>E35*K35</f>
        <v>0</v>
      </c>
      <c r="N35" s="16">
        <f>E35*M35</f>
        <v>0</v>
      </c>
      <c r="P35" s="17" t="s">
        <v>81</v>
      </c>
      <c r="V35" s="20" t="s">
        <v>65</v>
      </c>
      <c r="X35" s="14" t="s">
        <v>159</v>
      </c>
      <c r="Y35" s="14" t="s">
        <v>157</v>
      </c>
      <c r="Z35" s="17" t="s">
        <v>108</v>
      </c>
      <c r="AJ35" s="4" t="s">
        <v>84</v>
      </c>
      <c r="AK35" s="4" t="s">
        <v>85</v>
      </c>
    </row>
    <row r="36" spans="1:37">
      <c r="A36" s="12">
        <v>23</v>
      </c>
      <c r="B36" s="13" t="s">
        <v>103</v>
      </c>
      <c r="C36" s="14" t="s">
        <v>160</v>
      </c>
      <c r="D36" s="15" t="s">
        <v>161</v>
      </c>
      <c r="E36" s="16">
        <v>80.3</v>
      </c>
      <c r="F36" s="17" t="s">
        <v>101</v>
      </c>
      <c r="H36" s="18">
        <f>ROUND(E36*G36,2)</f>
        <v>0</v>
      </c>
      <c r="J36" s="18">
        <f>ROUND(E36*G36,2)</f>
        <v>0</v>
      </c>
      <c r="L36" s="19">
        <f>E36*K36</f>
        <v>0</v>
      </c>
      <c r="N36" s="16">
        <f>E36*M36</f>
        <v>0</v>
      </c>
      <c r="P36" s="17" t="s">
        <v>81</v>
      </c>
      <c r="V36" s="20" t="s">
        <v>65</v>
      </c>
      <c r="X36" s="14" t="s">
        <v>162</v>
      </c>
      <c r="Y36" s="14" t="s">
        <v>160</v>
      </c>
      <c r="Z36" s="17" t="s">
        <v>83</v>
      </c>
      <c r="AJ36" s="4" t="s">
        <v>84</v>
      </c>
      <c r="AK36" s="4" t="s">
        <v>85</v>
      </c>
    </row>
    <row r="37" spans="1:37">
      <c r="A37" s="12">
        <v>24</v>
      </c>
      <c r="B37" s="13" t="s">
        <v>103</v>
      </c>
      <c r="C37" s="14" t="s">
        <v>163</v>
      </c>
      <c r="D37" s="15" t="s">
        <v>164</v>
      </c>
      <c r="E37" s="16">
        <v>300.315</v>
      </c>
      <c r="F37" s="17" t="s">
        <v>101</v>
      </c>
      <c r="H37" s="18">
        <f>ROUND(E37*G37,2)</f>
        <v>0</v>
      </c>
      <c r="J37" s="18">
        <f>ROUND(E37*G37,2)</f>
        <v>0</v>
      </c>
      <c r="L37" s="19">
        <f>E37*K37</f>
        <v>0</v>
      </c>
      <c r="N37" s="16">
        <f>E37*M37</f>
        <v>0</v>
      </c>
      <c r="P37" s="17" t="s">
        <v>81</v>
      </c>
      <c r="V37" s="20" t="s">
        <v>65</v>
      </c>
      <c r="X37" s="14" t="s">
        <v>165</v>
      </c>
      <c r="Y37" s="14" t="s">
        <v>163</v>
      </c>
      <c r="Z37" s="17" t="s">
        <v>83</v>
      </c>
      <c r="AJ37" s="4" t="s">
        <v>84</v>
      </c>
      <c r="AK37" s="4" t="s">
        <v>85</v>
      </c>
    </row>
    <row r="38" spans="1:37">
      <c r="A38" s="12">
        <v>25</v>
      </c>
      <c r="B38" s="13" t="s">
        <v>166</v>
      </c>
      <c r="C38" s="14" t="s">
        <v>167</v>
      </c>
      <c r="D38" s="15" t="s">
        <v>168</v>
      </c>
      <c r="E38" s="16">
        <v>58.5</v>
      </c>
      <c r="F38" s="17" t="s">
        <v>101</v>
      </c>
      <c r="I38" s="18">
        <f>ROUND(E38*G38,2)</f>
        <v>0</v>
      </c>
      <c r="J38" s="18">
        <f>ROUND(E38*G38,2)</f>
        <v>0</v>
      </c>
      <c r="K38" s="19">
        <v>1.67</v>
      </c>
      <c r="L38" s="19">
        <f>E38*K38</f>
        <v>97.694999999999993</v>
      </c>
      <c r="N38" s="16">
        <f>E38*M38</f>
        <v>0</v>
      </c>
      <c r="P38" s="17" t="s">
        <v>81</v>
      </c>
      <c r="V38" s="20" t="s">
        <v>64</v>
      </c>
      <c r="X38" s="14" t="s">
        <v>167</v>
      </c>
      <c r="Y38" s="14" t="s">
        <v>167</v>
      </c>
      <c r="Z38" s="17" t="s">
        <v>169</v>
      </c>
      <c r="AA38" s="14" t="s">
        <v>81</v>
      </c>
      <c r="AJ38" s="4" t="s">
        <v>170</v>
      </c>
      <c r="AK38" s="4" t="s">
        <v>85</v>
      </c>
    </row>
    <row r="39" spans="1:37">
      <c r="A39" s="12">
        <v>26</v>
      </c>
      <c r="B39" s="13" t="s">
        <v>125</v>
      </c>
      <c r="C39" s="14" t="s">
        <v>171</v>
      </c>
      <c r="D39" s="15" t="s">
        <v>172</v>
      </c>
      <c r="E39" s="16">
        <v>102.74</v>
      </c>
      <c r="F39" s="17" t="s">
        <v>101</v>
      </c>
      <c r="H39" s="18">
        <f>ROUND(E39*G39,2)</f>
        <v>0</v>
      </c>
      <c r="J39" s="18">
        <f>ROUND(E39*G39,2)</f>
        <v>0</v>
      </c>
      <c r="L39" s="19">
        <f>E39*K39</f>
        <v>0</v>
      </c>
      <c r="N39" s="16">
        <f>E39*M39</f>
        <v>0</v>
      </c>
      <c r="P39" s="17" t="s">
        <v>81</v>
      </c>
      <c r="V39" s="20" t="s">
        <v>65</v>
      </c>
      <c r="X39" s="14" t="s">
        <v>173</v>
      </c>
      <c r="Y39" s="14" t="s">
        <v>171</v>
      </c>
      <c r="Z39" s="17" t="s">
        <v>83</v>
      </c>
      <c r="AJ39" s="4" t="s">
        <v>84</v>
      </c>
      <c r="AK39" s="4" t="s">
        <v>85</v>
      </c>
    </row>
    <row r="40" spans="1:37">
      <c r="A40" s="12">
        <v>27</v>
      </c>
      <c r="B40" s="13" t="s">
        <v>166</v>
      </c>
      <c r="C40" s="14" t="s">
        <v>174</v>
      </c>
      <c r="D40" s="15" t="s">
        <v>175</v>
      </c>
      <c r="E40" s="16">
        <v>46.386000000000003</v>
      </c>
      <c r="F40" s="17" t="s">
        <v>176</v>
      </c>
      <c r="I40" s="18">
        <f>ROUND(E40*G40,2)</f>
        <v>0</v>
      </c>
      <c r="J40" s="18">
        <f>ROUND(E40*G40,2)</f>
        <v>0</v>
      </c>
      <c r="K40" s="19">
        <v>1</v>
      </c>
      <c r="L40" s="19">
        <f>E40*K40</f>
        <v>46.386000000000003</v>
      </c>
      <c r="N40" s="16">
        <f>E40*M40</f>
        <v>0</v>
      </c>
      <c r="P40" s="17" t="s">
        <v>81</v>
      </c>
      <c r="V40" s="20" t="s">
        <v>64</v>
      </c>
      <c r="X40" s="14" t="s">
        <v>174</v>
      </c>
      <c r="Y40" s="14" t="s">
        <v>174</v>
      </c>
      <c r="Z40" s="17" t="s">
        <v>177</v>
      </c>
      <c r="AA40" s="14" t="s">
        <v>81</v>
      </c>
      <c r="AJ40" s="4" t="s">
        <v>170</v>
      </c>
      <c r="AK40" s="4" t="s">
        <v>85</v>
      </c>
    </row>
    <row r="41" spans="1:37">
      <c r="A41" s="12">
        <v>28</v>
      </c>
      <c r="B41" s="13" t="s">
        <v>125</v>
      </c>
      <c r="C41" s="14" t="s">
        <v>178</v>
      </c>
      <c r="D41" s="15" t="s">
        <v>179</v>
      </c>
      <c r="E41" s="16">
        <v>77.153999999999996</v>
      </c>
      <c r="F41" s="17" t="s">
        <v>101</v>
      </c>
      <c r="H41" s="18">
        <f>ROUND(E41*G41,2)</f>
        <v>0</v>
      </c>
      <c r="J41" s="18">
        <f>ROUND(E41*G41,2)</f>
        <v>0</v>
      </c>
      <c r="L41" s="19">
        <f>E41*K41</f>
        <v>0</v>
      </c>
      <c r="N41" s="16">
        <f>E41*M41</f>
        <v>0</v>
      </c>
      <c r="P41" s="17" t="s">
        <v>81</v>
      </c>
      <c r="V41" s="20" t="s">
        <v>65</v>
      </c>
      <c r="X41" s="14" t="s">
        <v>180</v>
      </c>
      <c r="Y41" s="14" t="s">
        <v>178</v>
      </c>
      <c r="Z41" s="17" t="s">
        <v>83</v>
      </c>
      <c r="AJ41" s="4" t="s">
        <v>84</v>
      </c>
      <c r="AK41" s="4" t="s">
        <v>85</v>
      </c>
    </row>
    <row r="42" spans="1:37">
      <c r="A42" s="12">
        <v>29</v>
      </c>
      <c r="B42" s="13" t="s">
        <v>181</v>
      </c>
      <c r="C42" s="14" t="s">
        <v>182</v>
      </c>
      <c r="D42" s="15" t="s">
        <v>183</v>
      </c>
      <c r="E42" s="16">
        <v>563</v>
      </c>
      <c r="F42" s="17" t="s">
        <v>89</v>
      </c>
      <c r="H42" s="18">
        <f>ROUND(E42*G42,2)</f>
        <v>0</v>
      </c>
      <c r="J42" s="18">
        <f>ROUND(E42*G42,2)</f>
        <v>0</v>
      </c>
      <c r="L42" s="19">
        <f>E42*K42</f>
        <v>0</v>
      </c>
      <c r="N42" s="16">
        <f>E42*M42</f>
        <v>0</v>
      </c>
      <c r="P42" s="17" t="s">
        <v>81</v>
      </c>
      <c r="V42" s="20" t="s">
        <v>65</v>
      </c>
      <c r="X42" s="14" t="s">
        <v>184</v>
      </c>
      <c r="Y42" s="14" t="s">
        <v>182</v>
      </c>
      <c r="Z42" s="17" t="s">
        <v>83</v>
      </c>
      <c r="AJ42" s="4" t="s">
        <v>84</v>
      </c>
      <c r="AK42" s="4" t="s">
        <v>85</v>
      </c>
    </row>
    <row r="43" spans="1:37">
      <c r="D43" s="54" t="s">
        <v>185</v>
      </c>
      <c r="E43" s="55">
        <f>J43</f>
        <v>0</v>
      </c>
      <c r="H43" s="55">
        <f>SUM(H12:H42)</f>
        <v>0</v>
      </c>
      <c r="I43" s="55">
        <f>SUM(I12:I42)</f>
        <v>0</v>
      </c>
      <c r="J43" s="55">
        <f>SUM(J12:J42)</f>
        <v>0</v>
      </c>
      <c r="L43" s="56">
        <f>SUM(L12:L42)</f>
        <v>144.61525990999999</v>
      </c>
      <c r="N43" s="57">
        <f>SUM(N12:N42)</f>
        <v>99.491</v>
      </c>
      <c r="W43" s="21">
        <f>SUM(W12:W42)</f>
        <v>0</v>
      </c>
    </row>
    <row r="45" spans="1:37">
      <c r="B45" s="14" t="s">
        <v>186</v>
      </c>
    </row>
    <row r="46" spans="1:37" ht="25.5">
      <c r="A46" s="12">
        <v>30</v>
      </c>
      <c r="B46" s="13" t="s">
        <v>187</v>
      </c>
      <c r="C46" s="14" t="s">
        <v>188</v>
      </c>
      <c r="D46" s="15" t="s">
        <v>189</v>
      </c>
      <c r="E46" s="16">
        <v>3.0339999999999998</v>
      </c>
      <c r="F46" s="17" t="s">
        <v>101</v>
      </c>
      <c r="H46" s="18">
        <f>ROUND(E46*G46,2)</f>
        <v>0</v>
      </c>
      <c r="J46" s="18">
        <f>ROUND(E46*G46,2)</f>
        <v>0</v>
      </c>
      <c r="K46" s="19">
        <v>2.20783</v>
      </c>
      <c r="L46" s="19">
        <f>E46*K46</f>
        <v>6.6985562199999995</v>
      </c>
      <c r="N46" s="16">
        <f>E46*M46</f>
        <v>0</v>
      </c>
      <c r="P46" s="17" t="s">
        <v>81</v>
      </c>
      <c r="V46" s="20" t="s">
        <v>65</v>
      </c>
      <c r="X46" s="14" t="s">
        <v>190</v>
      </c>
      <c r="Y46" s="14" t="s">
        <v>188</v>
      </c>
      <c r="Z46" s="17" t="s">
        <v>191</v>
      </c>
      <c r="AJ46" s="4" t="s">
        <v>84</v>
      </c>
      <c r="AK46" s="4" t="s">
        <v>85</v>
      </c>
    </row>
    <row r="47" spans="1:37">
      <c r="A47" s="12">
        <v>31</v>
      </c>
      <c r="B47" s="13" t="s">
        <v>187</v>
      </c>
      <c r="C47" s="14" t="s">
        <v>192</v>
      </c>
      <c r="D47" s="15" t="s">
        <v>193</v>
      </c>
      <c r="E47" s="16">
        <v>0.45600000000000002</v>
      </c>
      <c r="F47" s="17" t="s">
        <v>101</v>
      </c>
      <c r="H47" s="18">
        <f>ROUND(E47*G47,2)</f>
        <v>0</v>
      </c>
      <c r="J47" s="18">
        <f>ROUND(E47*G47,2)</f>
        <v>0</v>
      </c>
      <c r="K47" s="19">
        <v>2.23706</v>
      </c>
      <c r="L47" s="19">
        <f>E47*K47</f>
        <v>1.0200993600000001</v>
      </c>
      <c r="N47" s="16">
        <f>E47*M47</f>
        <v>0</v>
      </c>
      <c r="P47" s="17" t="s">
        <v>81</v>
      </c>
      <c r="V47" s="20" t="s">
        <v>65</v>
      </c>
      <c r="X47" s="14" t="s">
        <v>194</v>
      </c>
      <c r="Y47" s="14" t="s">
        <v>192</v>
      </c>
      <c r="Z47" s="17" t="s">
        <v>195</v>
      </c>
      <c r="AJ47" s="4" t="s">
        <v>84</v>
      </c>
      <c r="AK47" s="4" t="s">
        <v>85</v>
      </c>
    </row>
    <row r="48" spans="1:37">
      <c r="A48" s="12">
        <v>32</v>
      </c>
      <c r="B48" s="13" t="s">
        <v>187</v>
      </c>
      <c r="C48" s="14" t="s">
        <v>196</v>
      </c>
      <c r="D48" s="15" t="s">
        <v>197</v>
      </c>
      <c r="E48" s="16">
        <v>0.86</v>
      </c>
      <c r="F48" s="17" t="s">
        <v>89</v>
      </c>
      <c r="H48" s="18">
        <f>ROUND(E48*G48,2)</f>
        <v>0</v>
      </c>
      <c r="J48" s="18">
        <f>ROUND(E48*G48,2)</f>
        <v>0</v>
      </c>
      <c r="K48" s="19">
        <v>2.2300000000000002E-3</v>
      </c>
      <c r="L48" s="19">
        <f>E48*K48</f>
        <v>1.9178000000000001E-3</v>
      </c>
      <c r="N48" s="16">
        <f>E48*M48</f>
        <v>0</v>
      </c>
      <c r="P48" s="17" t="s">
        <v>81</v>
      </c>
      <c r="V48" s="20" t="s">
        <v>65</v>
      </c>
      <c r="X48" s="14" t="s">
        <v>198</v>
      </c>
      <c r="Y48" s="14" t="s">
        <v>196</v>
      </c>
      <c r="Z48" s="17" t="s">
        <v>195</v>
      </c>
      <c r="AJ48" s="4" t="s">
        <v>84</v>
      </c>
      <c r="AK48" s="4" t="s">
        <v>85</v>
      </c>
    </row>
    <row r="49" spans="1:37">
      <c r="A49" s="12">
        <v>33</v>
      </c>
      <c r="B49" s="13" t="s">
        <v>187</v>
      </c>
      <c r="C49" s="14" t="s">
        <v>199</v>
      </c>
      <c r="D49" s="15" t="s">
        <v>200</v>
      </c>
      <c r="E49" s="16">
        <v>0.86</v>
      </c>
      <c r="F49" s="17" t="s">
        <v>89</v>
      </c>
      <c r="H49" s="18">
        <f>ROUND(E49*G49,2)</f>
        <v>0</v>
      </c>
      <c r="J49" s="18">
        <f>ROUND(E49*G49,2)</f>
        <v>0</v>
      </c>
      <c r="L49" s="19">
        <f>E49*K49</f>
        <v>0</v>
      </c>
      <c r="N49" s="16">
        <f>E49*M49</f>
        <v>0</v>
      </c>
      <c r="P49" s="17" t="s">
        <v>81</v>
      </c>
      <c r="V49" s="20" t="s">
        <v>65</v>
      </c>
      <c r="X49" s="14" t="s">
        <v>201</v>
      </c>
      <c r="Y49" s="14" t="s">
        <v>199</v>
      </c>
      <c r="Z49" s="17" t="s">
        <v>195</v>
      </c>
      <c r="AJ49" s="4" t="s">
        <v>84</v>
      </c>
      <c r="AK49" s="4" t="s">
        <v>85</v>
      </c>
    </row>
    <row r="50" spans="1:37" ht="25.5">
      <c r="A50" s="12">
        <v>34</v>
      </c>
      <c r="B50" s="13" t="s">
        <v>187</v>
      </c>
      <c r="C50" s="14" t="s">
        <v>202</v>
      </c>
      <c r="D50" s="15" t="s">
        <v>203</v>
      </c>
      <c r="E50" s="16">
        <v>5.4720000000000004</v>
      </c>
      <c r="F50" s="17" t="s">
        <v>89</v>
      </c>
      <c r="H50" s="18">
        <f>ROUND(E50*G50,2)</f>
        <v>0</v>
      </c>
      <c r="J50" s="18">
        <f>ROUND(E50*G50,2)</f>
        <v>0</v>
      </c>
      <c r="K50" s="19">
        <v>6.2700000000000004E-3</v>
      </c>
      <c r="L50" s="19">
        <f>E50*K50</f>
        <v>3.4309440000000004E-2</v>
      </c>
      <c r="N50" s="16">
        <f>E50*M50</f>
        <v>0</v>
      </c>
      <c r="P50" s="17" t="s">
        <v>81</v>
      </c>
      <c r="V50" s="20" t="s">
        <v>65</v>
      </c>
      <c r="X50" s="14" t="s">
        <v>204</v>
      </c>
      <c r="Y50" s="14" t="s">
        <v>202</v>
      </c>
      <c r="Z50" s="17" t="s">
        <v>191</v>
      </c>
      <c r="AJ50" s="4" t="s">
        <v>84</v>
      </c>
      <c r="AK50" s="4" t="s">
        <v>85</v>
      </c>
    </row>
    <row r="51" spans="1:37">
      <c r="A51" s="12">
        <v>35</v>
      </c>
      <c r="B51" s="13" t="s">
        <v>187</v>
      </c>
      <c r="C51" s="14" t="s">
        <v>205</v>
      </c>
      <c r="D51" s="15" t="s">
        <v>206</v>
      </c>
      <c r="E51" s="16">
        <v>1.8</v>
      </c>
      <c r="F51" s="17" t="s">
        <v>101</v>
      </c>
      <c r="H51" s="18">
        <f>ROUND(E51*G51,2)</f>
        <v>0</v>
      </c>
      <c r="J51" s="18">
        <f>ROUND(E51*G51,2)</f>
        <v>0</v>
      </c>
      <c r="K51" s="19">
        <v>2.4193099999999998</v>
      </c>
      <c r="L51" s="19">
        <f>E51*K51</f>
        <v>4.3547579999999995</v>
      </c>
      <c r="N51" s="16">
        <f>E51*M51</f>
        <v>0</v>
      </c>
      <c r="P51" s="17" t="s">
        <v>81</v>
      </c>
      <c r="V51" s="20" t="s">
        <v>65</v>
      </c>
      <c r="X51" s="14" t="s">
        <v>207</v>
      </c>
      <c r="Y51" s="14" t="s">
        <v>205</v>
      </c>
      <c r="Z51" s="17" t="s">
        <v>195</v>
      </c>
      <c r="AJ51" s="4" t="s">
        <v>84</v>
      </c>
      <c r="AK51" s="4" t="s">
        <v>85</v>
      </c>
    </row>
    <row r="52" spans="1:37">
      <c r="D52" s="54" t="s">
        <v>208</v>
      </c>
      <c r="E52" s="55">
        <f>J52</f>
        <v>0</v>
      </c>
      <c r="H52" s="55">
        <f>SUM(H45:H51)</f>
        <v>0</v>
      </c>
      <c r="I52" s="55">
        <f>SUM(I45:I51)</f>
        <v>0</v>
      </c>
      <c r="J52" s="55">
        <f>SUM(J45:J51)</f>
        <v>0</v>
      </c>
      <c r="L52" s="56">
        <f>SUM(L45:L51)</f>
        <v>12.109640819999999</v>
      </c>
      <c r="N52" s="57">
        <f>SUM(N45:N51)</f>
        <v>0</v>
      </c>
      <c r="W52" s="21">
        <f>SUM(W45:W51)</f>
        <v>0</v>
      </c>
    </row>
    <row r="54" spans="1:37">
      <c r="B54" s="14" t="s">
        <v>209</v>
      </c>
    </row>
    <row r="55" spans="1:37" ht="25.5">
      <c r="A55" s="12">
        <v>36</v>
      </c>
      <c r="B55" s="13" t="s">
        <v>77</v>
      </c>
      <c r="C55" s="14" t="s">
        <v>210</v>
      </c>
      <c r="D55" s="15" t="s">
        <v>211</v>
      </c>
      <c r="E55" s="16">
        <v>9.75</v>
      </c>
      <c r="F55" s="17" t="s">
        <v>101</v>
      </c>
      <c r="H55" s="18">
        <f>ROUND(E55*G55,2)</f>
        <v>0</v>
      </c>
      <c r="J55" s="18">
        <f>ROUND(E55*G55,2)</f>
        <v>0</v>
      </c>
      <c r="K55" s="19">
        <v>1.8907700000000001</v>
      </c>
      <c r="L55" s="19">
        <f>E55*K55</f>
        <v>18.435007500000001</v>
      </c>
      <c r="N55" s="16">
        <f>E55*M55</f>
        <v>0</v>
      </c>
      <c r="P55" s="17" t="s">
        <v>81</v>
      </c>
      <c r="V55" s="20" t="s">
        <v>65</v>
      </c>
      <c r="X55" s="14" t="s">
        <v>212</v>
      </c>
      <c r="Y55" s="14" t="s">
        <v>210</v>
      </c>
      <c r="Z55" s="17" t="s">
        <v>213</v>
      </c>
      <c r="AJ55" s="4" t="s">
        <v>84</v>
      </c>
      <c r="AK55" s="4" t="s">
        <v>85</v>
      </c>
    </row>
    <row r="56" spans="1:37" ht="25.5">
      <c r="A56" s="12">
        <v>37</v>
      </c>
      <c r="B56" s="13" t="s">
        <v>77</v>
      </c>
      <c r="C56" s="14" t="s">
        <v>214</v>
      </c>
      <c r="D56" s="15" t="s">
        <v>215</v>
      </c>
      <c r="E56" s="16">
        <v>30.45</v>
      </c>
      <c r="F56" s="17" t="s">
        <v>101</v>
      </c>
      <c r="H56" s="18">
        <f>ROUND(E56*G56,2)</f>
        <v>0</v>
      </c>
      <c r="J56" s="18">
        <f>ROUND(E56*G56,2)</f>
        <v>0</v>
      </c>
      <c r="L56" s="19">
        <f>E56*K56</f>
        <v>0</v>
      </c>
      <c r="N56" s="16">
        <f>E56*M56</f>
        <v>0</v>
      </c>
      <c r="P56" s="17" t="s">
        <v>81</v>
      </c>
      <c r="V56" s="20" t="s">
        <v>65</v>
      </c>
      <c r="X56" s="14" t="s">
        <v>216</v>
      </c>
      <c r="Y56" s="14" t="s">
        <v>214</v>
      </c>
      <c r="Z56" s="17" t="s">
        <v>213</v>
      </c>
      <c r="AJ56" s="4" t="s">
        <v>84</v>
      </c>
      <c r="AK56" s="4" t="s">
        <v>85</v>
      </c>
    </row>
    <row r="57" spans="1:37">
      <c r="D57" s="54" t="s">
        <v>217</v>
      </c>
      <c r="E57" s="55">
        <f>J57</f>
        <v>0</v>
      </c>
      <c r="H57" s="55">
        <f>SUM(H54:H56)</f>
        <v>0</v>
      </c>
      <c r="I57" s="55">
        <f>SUM(I54:I56)</f>
        <v>0</v>
      </c>
      <c r="J57" s="55">
        <f>SUM(J54:J56)</f>
        <v>0</v>
      </c>
      <c r="L57" s="56">
        <f>SUM(L54:L56)</f>
        <v>18.435007500000001</v>
      </c>
      <c r="N57" s="57">
        <f>SUM(N54:N56)</f>
        <v>0</v>
      </c>
      <c r="W57" s="21">
        <f>SUM(W54:W56)</f>
        <v>0</v>
      </c>
    </row>
    <row r="59" spans="1:37">
      <c r="B59" s="14" t="s">
        <v>218</v>
      </c>
    </row>
    <row r="60" spans="1:37">
      <c r="A60" s="12">
        <v>38</v>
      </c>
      <c r="B60" s="13" t="s">
        <v>86</v>
      </c>
      <c r="C60" s="14" t="s">
        <v>219</v>
      </c>
      <c r="D60" s="15" t="s">
        <v>220</v>
      </c>
      <c r="E60" s="16">
        <v>10.5</v>
      </c>
      <c r="F60" s="17" t="s">
        <v>89</v>
      </c>
      <c r="H60" s="18">
        <f>ROUND(E60*G60,2)</f>
        <v>0</v>
      </c>
      <c r="J60" s="18">
        <f>ROUND(E60*G60,2)</f>
        <v>0</v>
      </c>
      <c r="K60" s="19">
        <v>0.27994000000000002</v>
      </c>
      <c r="L60" s="19">
        <f>E60*K60</f>
        <v>2.9393700000000003</v>
      </c>
      <c r="N60" s="16">
        <f>E60*M60</f>
        <v>0</v>
      </c>
      <c r="P60" s="17" t="s">
        <v>81</v>
      </c>
      <c r="V60" s="20" t="s">
        <v>65</v>
      </c>
      <c r="X60" s="14" t="s">
        <v>221</v>
      </c>
      <c r="Y60" s="14" t="s">
        <v>219</v>
      </c>
      <c r="Z60" s="17" t="s">
        <v>222</v>
      </c>
      <c r="AJ60" s="4" t="s">
        <v>84</v>
      </c>
      <c r="AK60" s="4" t="s">
        <v>85</v>
      </c>
    </row>
    <row r="61" spans="1:37">
      <c r="A61" s="12">
        <v>39</v>
      </c>
      <c r="B61" s="13" t="s">
        <v>86</v>
      </c>
      <c r="C61" s="14" t="s">
        <v>223</v>
      </c>
      <c r="D61" s="15" t="s">
        <v>224</v>
      </c>
      <c r="E61" s="16">
        <v>91</v>
      </c>
      <c r="F61" s="17" t="s">
        <v>89</v>
      </c>
      <c r="H61" s="18">
        <f>ROUND(E61*G61,2)</f>
        <v>0</v>
      </c>
      <c r="J61" s="18">
        <f>ROUND(E61*G61,2)</f>
        <v>0</v>
      </c>
      <c r="K61" s="19">
        <v>0.46166000000000001</v>
      </c>
      <c r="L61" s="19">
        <f>E61*K61</f>
        <v>42.011060000000001</v>
      </c>
      <c r="N61" s="16">
        <f>E61*M61</f>
        <v>0</v>
      </c>
      <c r="P61" s="17" t="s">
        <v>81</v>
      </c>
      <c r="V61" s="20" t="s">
        <v>65</v>
      </c>
      <c r="X61" s="14" t="s">
        <v>225</v>
      </c>
      <c r="Y61" s="14" t="s">
        <v>223</v>
      </c>
      <c r="Z61" s="17" t="s">
        <v>222</v>
      </c>
      <c r="AJ61" s="4" t="s">
        <v>84</v>
      </c>
      <c r="AK61" s="4" t="s">
        <v>85</v>
      </c>
    </row>
    <row r="62" spans="1:37" ht="25.5">
      <c r="A62" s="12">
        <v>40</v>
      </c>
      <c r="B62" s="13" t="s">
        <v>86</v>
      </c>
      <c r="C62" s="14" t="s">
        <v>226</v>
      </c>
      <c r="D62" s="15" t="s">
        <v>227</v>
      </c>
      <c r="E62" s="16">
        <v>91</v>
      </c>
      <c r="F62" s="17" t="s">
        <v>89</v>
      </c>
      <c r="H62" s="18">
        <f>ROUND(E62*G62,2)</f>
        <v>0</v>
      </c>
      <c r="J62" s="18">
        <f>ROUND(E62*G62,2)</f>
        <v>0</v>
      </c>
      <c r="K62" s="19">
        <v>0.50305999999999995</v>
      </c>
      <c r="L62" s="19">
        <f>E62*K62</f>
        <v>45.778459999999995</v>
      </c>
      <c r="N62" s="16">
        <f>E62*M62</f>
        <v>0</v>
      </c>
      <c r="P62" s="17" t="s">
        <v>81</v>
      </c>
      <c r="V62" s="20" t="s">
        <v>65</v>
      </c>
      <c r="X62" s="14" t="s">
        <v>228</v>
      </c>
      <c r="Y62" s="14" t="s">
        <v>226</v>
      </c>
      <c r="Z62" s="17" t="s">
        <v>222</v>
      </c>
      <c r="AJ62" s="4" t="s">
        <v>84</v>
      </c>
      <c r="AK62" s="4" t="s">
        <v>85</v>
      </c>
    </row>
    <row r="63" spans="1:37" ht="25.5">
      <c r="A63" s="12">
        <v>41</v>
      </c>
      <c r="B63" s="13" t="s">
        <v>103</v>
      </c>
      <c r="C63" s="14" t="s">
        <v>229</v>
      </c>
      <c r="D63" s="15" t="s">
        <v>230</v>
      </c>
      <c r="E63" s="16">
        <v>91</v>
      </c>
      <c r="F63" s="17" t="s">
        <v>89</v>
      </c>
      <c r="H63" s="18">
        <f>ROUND(E63*G63,2)</f>
        <v>0</v>
      </c>
      <c r="J63" s="18">
        <f>ROUND(E63*G63,2)</f>
        <v>0</v>
      </c>
      <c r="K63" s="19">
        <v>6.0999999999999997E-4</v>
      </c>
      <c r="L63" s="19">
        <f>E63*K63</f>
        <v>5.5509999999999997E-2</v>
      </c>
      <c r="N63" s="16">
        <f>E63*M63</f>
        <v>0</v>
      </c>
      <c r="P63" s="17" t="s">
        <v>81</v>
      </c>
      <c r="V63" s="20" t="s">
        <v>65</v>
      </c>
      <c r="X63" s="14" t="s">
        <v>231</v>
      </c>
      <c r="Y63" s="14" t="s">
        <v>229</v>
      </c>
      <c r="Z63" s="17" t="s">
        <v>232</v>
      </c>
      <c r="AJ63" s="4" t="s">
        <v>84</v>
      </c>
      <c r="AK63" s="4" t="s">
        <v>85</v>
      </c>
    </row>
    <row r="64" spans="1:37" ht="25.5">
      <c r="A64" s="12">
        <v>42</v>
      </c>
      <c r="B64" s="13" t="s">
        <v>86</v>
      </c>
      <c r="C64" s="14" t="s">
        <v>233</v>
      </c>
      <c r="D64" s="15" t="s">
        <v>234</v>
      </c>
      <c r="E64" s="16">
        <v>91</v>
      </c>
      <c r="F64" s="17" t="s">
        <v>89</v>
      </c>
      <c r="H64" s="18">
        <f>ROUND(E64*G64,2)</f>
        <v>0</v>
      </c>
      <c r="J64" s="18">
        <f>ROUND(E64*G64,2)</f>
        <v>0</v>
      </c>
      <c r="K64" s="19">
        <v>0.12184</v>
      </c>
      <c r="L64" s="19">
        <f>E64*K64</f>
        <v>11.087440000000001</v>
      </c>
      <c r="N64" s="16">
        <f>E64*M64</f>
        <v>0</v>
      </c>
      <c r="P64" s="17" t="s">
        <v>81</v>
      </c>
      <c r="V64" s="20" t="s">
        <v>65</v>
      </c>
      <c r="X64" s="14" t="s">
        <v>235</v>
      </c>
      <c r="Y64" s="14" t="s">
        <v>233</v>
      </c>
      <c r="Z64" s="17" t="s">
        <v>232</v>
      </c>
      <c r="AJ64" s="4" t="s">
        <v>84</v>
      </c>
      <c r="AK64" s="4" t="s">
        <v>85</v>
      </c>
    </row>
    <row r="65" spans="1:37" ht="25.5">
      <c r="A65" s="12">
        <v>43</v>
      </c>
      <c r="B65" s="13" t="s">
        <v>86</v>
      </c>
      <c r="C65" s="14" t="s">
        <v>236</v>
      </c>
      <c r="D65" s="15" t="s">
        <v>237</v>
      </c>
      <c r="E65" s="16">
        <v>91</v>
      </c>
      <c r="F65" s="17" t="s">
        <v>89</v>
      </c>
      <c r="H65" s="18">
        <f>ROUND(E65*G65,2)</f>
        <v>0</v>
      </c>
      <c r="J65" s="18">
        <f>ROUND(E65*G65,2)</f>
        <v>0</v>
      </c>
      <c r="K65" s="19">
        <v>0.22173000000000001</v>
      </c>
      <c r="L65" s="19">
        <f>E65*K65</f>
        <v>20.177430000000001</v>
      </c>
      <c r="N65" s="16">
        <f>E65*M65</f>
        <v>0</v>
      </c>
      <c r="P65" s="17" t="s">
        <v>81</v>
      </c>
      <c r="V65" s="20" t="s">
        <v>65</v>
      </c>
      <c r="X65" s="14" t="s">
        <v>238</v>
      </c>
      <c r="Y65" s="14" t="s">
        <v>236</v>
      </c>
      <c r="Z65" s="17" t="s">
        <v>232</v>
      </c>
      <c r="AJ65" s="4" t="s">
        <v>84</v>
      </c>
      <c r="AK65" s="4" t="s">
        <v>85</v>
      </c>
    </row>
    <row r="66" spans="1:37">
      <c r="D66" s="54" t="s">
        <v>239</v>
      </c>
      <c r="E66" s="55">
        <f>J66</f>
        <v>0</v>
      </c>
      <c r="H66" s="55">
        <f>SUM(H59:H65)</f>
        <v>0</v>
      </c>
      <c r="I66" s="55">
        <f>SUM(I59:I65)</f>
        <v>0</v>
      </c>
      <c r="J66" s="55">
        <f>SUM(J59:J65)</f>
        <v>0</v>
      </c>
      <c r="L66" s="56">
        <f>SUM(L59:L65)</f>
        <v>122.04926999999999</v>
      </c>
      <c r="N66" s="57">
        <f>SUM(N59:N65)</f>
        <v>0</v>
      </c>
      <c r="W66" s="21">
        <f>SUM(W59:W65)</f>
        <v>0</v>
      </c>
    </row>
    <row r="68" spans="1:37">
      <c r="B68" s="14" t="s">
        <v>240</v>
      </c>
    </row>
    <row r="69" spans="1:37" ht="25.5">
      <c r="A69" s="12">
        <v>44</v>
      </c>
      <c r="B69" s="13" t="s">
        <v>77</v>
      </c>
      <c r="C69" s="14" t="s">
        <v>241</v>
      </c>
      <c r="D69" s="15" t="s">
        <v>242</v>
      </c>
      <c r="E69" s="16">
        <v>16</v>
      </c>
      <c r="F69" s="17" t="s">
        <v>243</v>
      </c>
      <c r="H69" s="18">
        <f>ROUND(E69*G69,2)</f>
        <v>0</v>
      </c>
      <c r="J69" s="18">
        <f t="shared" ref="J69:J75" si="0">ROUND(E69*G69,2)</f>
        <v>0</v>
      </c>
      <c r="K69" s="19">
        <v>2.7499999999999998E-3</v>
      </c>
      <c r="L69" s="19">
        <f t="shared" ref="L69:L75" si="1">E69*K69</f>
        <v>4.3999999999999997E-2</v>
      </c>
      <c r="N69" s="16">
        <f t="shared" ref="N69:N75" si="2">E69*M69</f>
        <v>0</v>
      </c>
      <c r="P69" s="17" t="s">
        <v>81</v>
      </c>
      <c r="V69" s="20" t="s">
        <v>65</v>
      </c>
      <c r="X69" s="14" t="s">
        <v>244</v>
      </c>
      <c r="Y69" s="14" t="s">
        <v>241</v>
      </c>
      <c r="Z69" s="17" t="s">
        <v>213</v>
      </c>
      <c r="AJ69" s="4" t="s">
        <v>84</v>
      </c>
      <c r="AK69" s="4" t="s">
        <v>85</v>
      </c>
    </row>
    <row r="70" spans="1:37">
      <c r="A70" s="12">
        <v>45</v>
      </c>
      <c r="B70" s="13" t="s">
        <v>166</v>
      </c>
      <c r="C70" s="14" t="s">
        <v>245</v>
      </c>
      <c r="D70" s="15" t="s">
        <v>246</v>
      </c>
      <c r="E70" s="16">
        <v>1</v>
      </c>
      <c r="F70" s="17" t="s">
        <v>243</v>
      </c>
      <c r="I70" s="18">
        <f>ROUND(E70*G70,2)</f>
        <v>0</v>
      </c>
      <c r="J70" s="18">
        <f t="shared" si="0"/>
        <v>0</v>
      </c>
      <c r="K70" s="19">
        <v>1.6E-2</v>
      </c>
      <c r="L70" s="19">
        <f t="shared" si="1"/>
        <v>1.6E-2</v>
      </c>
      <c r="N70" s="16">
        <f t="shared" si="2"/>
        <v>0</v>
      </c>
      <c r="P70" s="17" t="s">
        <v>81</v>
      </c>
      <c r="V70" s="20" t="s">
        <v>64</v>
      </c>
      <c r="X70" s="14" t="s">
        <v>245</v>
      </c>
      <c r="Y70" s="14" t="s">
        <v>245</v>
      </c>
      <c r="Z70" s="17" t="s">
        <v>247</v>
      </c>
      <c r="AA70" s="14" t="s">
        <v>248</v>
      </c>
      <c r="AJ70" s="4" t="s">
        <v>170</v>
      </c>
      <c r="AK70" s="4" t="s">
        <v>85</v>
      </c>
    </row>
    <row r="71" spans="1:37">
      <c r="A71" s="12">
        <v>46</v>
      </c>
      <c r="B71" s="13" t="s">
        <v>166</v>
      </c>
      <c r="C71" s="14" t="s">
        <v>249</v>
      </c>
      <c r="D71" s="15" t="s">
        <v>250</v>
      </c>
      <c r="E71" s="16">
        <v>6</v>
      </c>
      <c r="F71" s="17" t="s">
        <v>243</v>
      </c>
      <c r="I71" s="18">
        <f>ROUND(E71*G71,2)</f>
        <v>0</v>
      </c>
      <c r="J71" s="18">
        <f t="shared" si="0"/>
        <v>0</v>
      </c>
      <c r="K71" s="19">
        <v>5.4999999999999997E-3</v>
      </c>
      <c r="L71" s="19">
        <f t="shared" si="1"/>
        <v>3.3000000000000002E-2</v>
      </c>
      <c r="N71" s="16">
        <f t="shared" si="2"/>
        <v>0</v>
      </c>
      <c r="P71" s="17" t="s">
        <v>81</v>
      </c>
      <c r="V71" s="20" t="s">
        <v>64</v>
      </c>
      <c r="X71" s="14" t="s">
        <v>249</v>
      </c>
      <c r="Y71" s="14" t="s">
        <v>249</v>
      </c>
      <c r="Z71" s="17" t="s">
        <v>247</v>
      </c>
      <c r="AA71" s="14" t="s">
        <v>251</v>
      </c>
      <c r="AJ71" s="4" t="s">
        <v>170</v>
      </c>
      <c r="AK71" s="4" t="s">
        <v>85</v>
      </c>
    </row>
    <row r="72" spans="1:37">
      <c r="A72" s="12">
        <v>47</v>
      </c>
      <c r="B72" s="13" t="s">
        <v>166</v>
      </c>
      <c r="C72" s="14" t="s">
        <v>252</v>
      </c>
      <c r="D72" s="15" t="s">
        <v>253</v>
      </c>
      <c r="E72" s="16">
        <v>3</v>
      </c>
      <c r="F72" s="17" t="s">
        <v>243</v>
      </c>
      <c r="I72" s="18">
        <f>ROUND(E72*G72,2)</f>
        <v>0</v>
      </c>
      <c r="J72" s="18">
        <f t="shared" si="0"/>
        <v>0</v>
      </c>
      <c r="K72" s="19">
        <v>1.34E-2</v>
      </c>
      <c r="L72" s="19">
        <f t="shared" si="1"/>
        <v>4.02E-2</v>
      </c>
      <c r="N72" s="16">
        <f t="shared" si="2"/>
        <v>0</v>
      </c>
      <c r="P72" s="17" t="s">
        <v>81</v>
      </c>
      <c r="V72" s="20" t="s">
        <v>64</v>
      </c>
      <c r="X72" s="14" t="s">
        <v>252</v>
      </c>
      <c r="Y72" s="14" t="s">
        <v>252</v>
      </c>
      <c r="Z72" s="17" t="s">
        <v>247</v>
      </c>
      <c r="AA72" s="14" t="s">
        <v>254</v>
      </c>
      <c r="AJ72" s="4" t="s">
        <v>170</v>
      </c>
      <c r="AK72" s="4" t="s">
        <v>85</v>
      </c>
    </row>
    <row r="73" spans="1:37">
      <c r="A73" s="12">
        <v>48</v>
      </c>
      <c r="B73" s="13" t="s">
        <v>166</v>
      </c>
      <c r="C73" s="14" t="s">
        <v>255</v>
      </c>
      <c r="D73" s="15" t="s">
        <v>256</v>
      </c>
      <c r="E73" s="16">
        <v>6</v>
      </c>
      <c r="F73" s="17" t="s">
        <v>243</v>
      </c>
      <c r="I73" s="18">
        <f>ROUND(E73*G73,2)</f>
        <v>0</v>
      </c>
      <c r="J73" s="18">
        <f t="shared" si="0"/>
        <v>0</v>
      </c>
      <c r="K73" s="19">
        <v>1.04E-2</v>
      </c>
      <c r="L73" s="19">
        <f t="shared" si="1"/>
        <v>6.2399999999999997E-2</v>
      </c>
      <c r="N73" s="16">
        <f t="shared" si="2"/>
        <v>0</v>
      </c>
      <c r="P73" s="17" t="s">
        <v>81</v>
      </c>
      <c r="V73" s="20" t="s">
        <v>64</v>
      </c>
      <c r="X73" s="14" t="s">
        <v>255</v>
      </c>
      <c r="Y73" s="14" t="s">
        <v>255</v>
      </c>
      <c r="Z73" s="17" t="s">
        <v>257</v>
      </c>
      <c r="AA73" s="14" t="s">
        <v>81</v>
      </c>
      <c r="AJ73" s="4" t="s">
        <v>170</v>
      </c>
      <c r="AK73" s="4" t="s">
        <v>85</v>
      </c>
    </row>
    <row r="74" spans="1:37" ht="25.5">
      <c r="A74" s="12">
        <v>49</v>
      </c>
      <c r="B74" s="13" t="s">
        <v>77</v>
      </c>
      <c r="C74" s="14" t="s">
        <v>258</v>
      </c>
      <c r="D74" s="15" t="s">
        <v>259</v>
      </c>
      <c r="E74" s="16">
        <v>6</v>
      </c>
      <c r="F74" s="17" t="s">
        <v>243</v>
      </c>
      <c r="H74" s="18">
        <f>ROUND(E74*G74,2)</f>
        <v>0</v>
      </c>
      <c r="J74" s="18">
        <f t="shared" si="0"/>
        <v>0</v>
      </c>
      <c r="K74" s="19">
        <v>8.3000000000000001E-4</v>
      </c>
      <c r="L74" s="19">
        <f t="shared" si="1"/>
        <v>4.9800000000000001E-3</v>
      </c>
      <c r="N74" s="16">
        <f t="shared" si="2"/>
        <v>0</v>
      </c>
      <c r="P74" s="17" t="s">
        <v>81</v>
      </c>
      <c r="V74" s="20" t="s">
        <v>65</v>
      </c>
      <c r="X74" s="14" t="s">
        <v>260</v>
      </c>
      <c r="Y74" s="14" t="s">
        <v>258</v>
      </c>
      <c r="Z74" s="17" t="s">
        <v>213</v>
      </c>
      <c r="AJ74" s="4" t="s">
        <v>84</v>
      </c>
      <c r="AK74" s="4" t="s">
        <v>85</v>
      </c>
    </row>
    <row r="75" spans="1:37">
      <c r="A75" s="12">
        <v>50</v>
      </c>
      <c r="B75" s="13" t="s">
        <v>166</v>
      </c>
      <c r="C75" s="14" t="s">
        <v>261</v>
      </c>
      <c r="D75" s="15" t="s">
        <v>262</v>
      </c>
      <c r="E75" s="16">
        <v>2</v>
      </c>
      <c r="F75" s="17" t="s">
        <v>243</v>
      </c>
      <c r="I75" s="18">
        <f>ROUND(E75*G75,2)</f>
        <v>0</v>
      </c>
      <c r="J75" s="18">
        <f t="shared" si="0"/>
        <v>0</v>
      </c>
      <c r="K75" s="19">
        <v>5.0000000000000001E-3</v>
      </c>
      <c r="L75" s="19">
        <f t="shared" si="1"/>
        <v>0.01</v>
      </c>
      <c r="N75" s="16">
        <f t="shared" si="2"/>
        <v>0</v>
      </c>
      <c r="P75" s="17" t="s">
        <v>81</v>
      </c>
      <c r="V75" s="20" t="s">
        <v>64</v>
      </c>
      <c r="X75" s="14" t="s">
        <v>261</v>
      </c>
      <c r="Y75" s="14" t="s">
        <v>261</v>
      </c>
      <c r="Z75" s="17" t="s">
        <v>247</v>
      </c>
      <c r="AA75" s="14" t="s">
        <v>263</v>
      </c>
      <c r="AJ75" s="4" t="s">
        <v>170</v>
      </c>
      <c r="AK75" s="4" t="s">
        <v>85</v>
      </c>
    </row>
    <row r="76" spans="1:37" ht="11.25" customHeight="1">
      <c r="A76" s="12">
        <v>51</v>
      </c>
      <c r="B76" s="13" t="s">
        <v>166</v>
      </c>
      <c r="C76" s="14" t="s">
        <v>264</v>
      </c>
      <c r="D76" s="15" t="s">
        <v>265</v>
      </c>
      <c r="E76" s="16">
        <v>2</v>
      </c>
      <c r="F76" s="17" t="s">
        <v>243</v>
      </c>
      <c r="I76" s="18">
        <f>ROUND(E76*G76,2)</f>
        <v>0</v>
      </c>
      <c r="J76" s="18">
        <f>ROUND(E76*G76,2)</f>
        <v>0</v>
      </c>
      <c r="K76" s="19">
        <v>6.4999999999999997E-3</v>
      </c>
      <c r="L76" s="19">
        <f>E76*K76</f>
        <v>1.2999999999999999E-2</v>
      </c>
      <c r="N76" s="16">
        <f>E76*M76</f>
        <v>0</v>
      </c>
      <c r="P76" s="17" t="s">
        <v>81</v>
      </c>
      <c r="V76" s="20" t="s">
        <v>64</v>
      </c>
      <c r="X76" s="14" t="s">
        <v>264</v>
      </c>
      <c r="Y76" s="14" t="s">
        <v>264</v>
      </c>
      <c r="Z76" s="17" t="s">
        <v>247</v>
      </c>
      <c r="AA76" s="14" t="s">
        <v>248</v>
      </c>
      <c r="AJ76" s="4" t="s">
        <v>170</v>
      </c>
      <c r="AK76" s="4" t="s">
        <v>85</v>
      </c>
    </row>
    <row r="77" spans="1:37">
      <c r="A77" s="12">
        <v>52</v>
      </c>
      <c r="B77" s="13" t="s">
        <v>166</v>
      </c>
      <c r="C77" s="14" t="s">
        <v>266</v>
      </c>
      <c r="D77" s="15" t="s">
        <v>267</v>
      </c>
      <c r="E77" s="16">
        <v>2</v>
      </c>
      <c r="F77" s="17" t="s">
        <v>243</v>
      </c>
      <c r="I77" s="18">
        <f>ROUND(E77*G77,2)</f>
        <v>0</v>
      </c>
      <c r="J77" s="18">
        <f>ROUND(E77*G77,2)</f>
        <v>0</v>
      </c>
      <c r="K77" s="19">
        <v>7.0000000000000001E-3</v>
      </c>
      <c r="L77" s="19">
        <f>E77*K77</f>
        <v>1.4E-2</v>
      </c>
      <c r="N77" s="16">
        <f>E77*M77</f>
        <v>0</v>
      </c>
      <c r="P77" s="17" t="s">
        <v>81</v>
      </c>
      <c r="V77" s="20" t="s">
        <v>64</v>
      </c>
      <c r="X77" s="14" t="s">
        <v>266</v>
      </c>
      <c r="Y77" s="14" t="s">
        <v>266</v>
      </c>
      <c r="Z77" s="17" t="s">
        <v>247</v>
      </c>
      <c r="AA77" s="14" t="s">
        <v>268</v>
      </c>
      <c r="AJ77" s="4" t="s">
        <v>170</v>
      </c>
      <c r="AK77" s="4" t="s">
        <v>85</v>
      </c>
    </row>
    <row r="78" spans="1:37" ht="25.5">
      <c r="A78" s="12">
        <v>53</v>
      </c>
      <c r="B78" s="13" t="s">
        <v>77</v>
      </c>
      <c r="C78" s="14" t="s">
        <v>269</v>
      </c>
      <c r="D78" s="15" t="s">
        <v>270</v>
      </c>
      <c r="E78" s="16">
        <v>2</v>
      </c>
      <c r="F78" s="17" t="s">
        <v>243</v>
      </c>
      <c r="H78" s="18">
        <f>ROUND(E78*G78,2)</f>
        <v>0</v>
      </c>
      <c r="J78" s="18">
        <f t="shared" ref="J78:J90" si="3">ROUND(E78*G78,2)</f>
        <v>0</v>
      </c>
      <c r="K78" s="19">
        <v>3.16E-3</v>
      </c>
      <c r="L78" s="19">
        <f t="shared" ref="L78:L90" si="4">E78*K78</f>
        <v>6.3200000000000001E-3</v>
      </c>
      <c r="N78" s="16">
        <f t="shared" ref="N78:N90" si="5">E78*M78</f>
        <v>0</v>
      </c>
      <c r="P78" s="17" t="s">
        <v>81</v>
      </c>
      <c r="V78" s="20" t="s">
        <v>65</v>
      </c>
      <c r="X78" s="14" t="s">
        <v>271</v>
      </c>
      <c r="Y78" s="14" t="s">
        <v>269</v>
      </c>
      <c r="Z78" s="17" t="s">
        <v>213</v>
      </c>
      <c r="AJ78" s="4" t="s">
        <v>84</v>
      </c>
      <c r="AK78" s="4" t="s">
        <v>85</v>
      </c>
    </row>
    <row r="79" spans="1:37">
      <c r="A79" s="12">
        <v>54</v>
      </c>
      <c r="B79" s="13" t="s">
        <v>166</v>
      </c>
      <c r="C79" s="14" t="s">
        <v>272</v>
      </c>
      <c r="D79" s="15" t="s">
        <v>273</v>
      </c>
      <c r="E79" s="16">
        <v>1</v>
      </c>
      <c r="F79" s="17" t="s">
        <v>243</v>
      </c>
      <c r="I79" s="18">
        <f>ROUND(E79*G79,2)</f>
        <v>0</v>
      </c>
      <c r="J79" s="18">
        <f t="shared" si="3"/>
        <v>0</v>
      </c>
      <c r="K79" s="19">
        <v>1.4999999999999999E-2</v>
      </c>
      <c r="L79" s="19">
        <f t="shared" si="4"/>
        <v>1.4999999999999999E-2</v>
      </c>
      <c r="N79" s="16">
        <f t="shared" si="5"/>
        <v>0</v>
      </c>
      <c r="P79" s="17" t="s">
        <v>81</v>
      </c>
      <c r="V79" s="20" t="s">
        <v>64</v>
      </c>
      <c r="X79" s="14" t="s">
        <v>272</v>
      </c>
      <c r="Y79" s="14" t="s">
        <v>272</v>
      </c>
      <c r="Z79" s="17" t="s">
        <v>247</v>
      </c>
      <c r="AA79" s="14" t="s">
        <v>274</v>
      </c>
      <c r="AJ79" s="4" t="s">
        <v>170</v>
      </c>
      <c r="AK79" s="4" t="s">
        <v>85</v>
      </c>
    </row>
    <row r="80" spans="1:37">
      <c r="A80" s="12">
        <v>55</v>
      </c>
      <c r="B80" s="13" t="s">
        <v>166</v>
      </c>
      <c r="C80" s="14" t="s">
        <v>275</v>
      </c>
      <c r="D80" s="15" t="s">
        <v>276</v>
      </c>
      <c r="E80" s="16">
        <v>1</v>
      </c>
      <c r="F80" s="17" t="s">
        <v>243</v>
      </c>
      <c r="I80" s="18">
        <f>ROUND(E80*G80,2)</f>
        <v>0</v>
      </c>
      <c r="J80" s="18">
        <f t="shared" si="3"/>
        <v>0</v>
      </c>
      <c r="K80" s="19">
        <v>1.146E-2</v>
      </c>
      <c r="L80" s="19">
        <f t="shared" si="4"/>
        <v>1.146E-2</v>
      </c>
      <c r="N80" s="16">
        <f t="shared" si="5"/>
        <v>0</v>
      </c>
      <c r="P80" s="17" t="s">
        <v>81</v>
      </c>
      <c r="V80" s="20" t="s">
        <v>64</v>
      </c>
      <c r="X80" s="14" t="s">
        <v>275</v>
      </c>
      <c r="Y80" s="14" t="s">
        <v>275</v>
      </c>
      <c r="Z80" s="17" t="s">
        <v>247</v>
      </c>
      <c r="AA80" s="14" t="s">
        <v>277</v>
      </c>
      <c r="AJ80" s="4" t="s">
        <v>170</v>
      </c>
      <c r="AK80" s="4" t="s">
        <v>85</v>
      </c>
    </row>
    <row r="81" spans="1:37" ht="25.5">
      <c r="A81" s="12">
        <v>56</v>
      </c>
      <c r="B81" s="13" t="s">
        <v>77</v>
      </c>
      <c r="C81" s="14" t="s">
        <v>278</v>
      </c>
      <c r="D81" s="15" t="s">
        <v>279</v>
      </c>
      <c r="E81" s="16">
        <v>1</v>
      </c>
      <c r="F81" s="17" t="s">
        <v>243</v>
      </c>
      <c r="H81" s="18">
        <f>ROUND(E81*G81,2)</f>
        <v>0</v>
      </c>
      <c r="J81" s="18">
        <f t="shared" si="3"/>
        <v>0</v>
      </c>
      <c r="K81" s="19">
        <v>4.2100000000000002E-3</v>
      </c>
      <c r="L81" s="19">
        <f t="shared" si="4"/>
        <v>4.2100000000000002E-3</v>
      </c>
      <c r="N81" s="16">
        <f t="shared" si="5"/>
        <v>0</v>
      </c>
      <c r="P81" s="17" t="s">
        <v>81</v>
      </c>
      <c r="V81" s="20" t="s">
        <v>65</v>
      </c>
      <c r="X81" s="14" t="s">
        <v>280</v>
      </c>
      <c r="Y81" s="14" t="s">
        <v>278</v>
      </c>
      <c r="Z81" s="17" t="s">
        <v>213</v>
      </c>
      <c r="AJ81" s="4" t="s">
        <v>84</v>
      </c>
      <c r="AK81" s="4" t="s">
        <v>85</v>
      </c>
    </row>
    <row r="82" spans="1:37">
      <c r="A82" s="12">
        <v>57</v>
      </c>
      <c r="B82" s="13" t="s">
        <v>166</v>
      </c>
      <c r="C82" s="14" t="s">
        <v>281</v>
      </c>
      <c r="D82" s="15" t="s">
        <v>282</v>
      </c>
      <c r="E82" s="16">
        <v>1</v>
      </c>
      <c r="F82" s="17" t="s">
        <v>243</v>
      </c>
      <c r="I82" s="18">
        <f>ROUND(E82*G82,2)</f>
        <v>0</v>
      </c>
      <c r="J82" s="18">
        <f t="shared" si="3"/>
        <v>0</v>
      </c>
      <c r="K82" s="19">
        <v>1.9E-2</v>
      </c>
      <c r="L82" s="19">
        <f t="shared" si="4"/>
        <v>1.9E-2</v>
      </c>
      <c r="N82" s="16">
        <f t="shared" si="5"/>
        <v>0</v>
      </c>
      <c r="P82" s="17" t="s">
        <v>81</v>
      </c>
      <c r="V82" s="20" t="s">
        <v>64</v>
      </c>
      <c r="X82" s="14" t="s">
        <v>281</v>
      </c>
      <c r="Y82" s="14" t="s">
        <v>281</v>
      </c>
      <c r="Z82" s="17" t="s">
        <v>247</v>
      </c>
      <c r="AA82" s="14" t="s">
        <v>274</v>
      </c>
      <c r="AJ82" s="4" t="s">
        <v>170</v>
      </c>
      <c r="AK82" s="4" t="s">
        <v>85</v>
      </c>
    </row>
    <row r="83" spans="1:37" ht="25.5">
      <c r="A83" s="12">
        <v>58</v>
      </c>
      <c r="B83" s="13" t="s">
        <v>77</v>
      </c>
      <c r="C83" s="14" t="s">
        <v>283</v>
      </c>
      <c r="D83" s="15" t="s">
        <v>284</v>
      </c>
      <c r="E83" s="16">
        <v>361</v>
      </c>
      <c r="F83" s="17" t="s">
        <v>143</v>
      </c>
      <c r="H83" s="18">
        <f>ROUND(E83*G83,2)</f>
        <v>0</v>
      </c>
      <c r="J83" s="18">
        <f t="shared" si="3"/>
        <v>0</v>
      </c>
      <c r="L83" s="19">
        <f t="shared" si="4"/>
        <v>0</v>
      </c>
      <c r="N83" s="16">
        <f t="shared" si="5"/>
        <v>0</v>
      </c>
      <c r="P83" s="17" t="s">
        <v>81</v>
      </c>
      <c r="V83" s="20" t="s">
        <v>65</v>
      </c>
      <c r="X83" s="14" t="s">
        <v>285</v>
      </c>
      <c r="Y83" s="14" t="s">
        <v>283</v>
      </c>
      <c r="Z83" s="17" t="s">
        <v>191</v>
      </c>
      <c r="AJ83" s="4" t="s">
        <v>84</v>
      </c>
      <c r="AK83" s="4" t="s">
        <v>85</v>
      </c>
    </row>
    <row r="84" spans="1:37" ht="25.5">
      <c r="A84" s="12">
        <v>59</v>
      </c>
      <c r="B84" s="13" t="s">
        <v>166</v>
      </c>
      <c r="C84" s="14" t="s">
        <v>286</v>
      </c>
      <c r="D84" s="15" t="s">
        <v>287</v>
      </c>
      <c r="E84" s="16">
        <v>361</v>
      </c>
      <c r="F84" s="17" t="s">
        <v>143</v>
      </c>
      <c r="I84" s="18">
        <f>ROUND(E84*G84,2)</f>
        <v>0</v>
      </c>
      <c r="J84" s="18">
        <f t="shared" si="3"/>
        <v>0</v>
      </c>
      <c r="L84" s="19">
        <f t="shared" si="4"/>
        <v>0</v>
      </c>
      <c r="N84" s="16">
        <f t="shared" si="5"/>
        <v>0</v>
      </c>
      <c r="P84" s="17" t="s">
        <v>81</v>
      </c>
      <c r="V84" s="20" t="s">
        <v>64</v>
      </c>
      <c r="X84" s="14" t="s">
        <v>286</v>
      </c>
      <c r="Y84" s="14" t="s">
        <v>286</v>
      </c>
      <c r="Z84" s="17" t="s">
        <v>288</v>
      </c>
      <c r="AA84" s="14" t="s">
        <v>289</v>
      </c>
      <c r="AJ84" s="4" t="s">
        <v>170</v>
      </c>
      <c r="AK84" s="4" t="s">
        <v>85</v>
      </c>
    </row>
    <row r="85" spans="1:37" ht="25.5">
      <c r="A85" s="12">
        <v>60</v>
      </c>
      <c r="B85" s="13" t="s">
        <v>77</v>
      </c>
      <c r="C85" s="14" t="s">
        <v>290</v>
      </c>
      <c r="D85" s="15" t="s">
        <v>291</v>
      </c>
      <c r="E85" s="16">
        <v>12</v>
      </c>
      <c r="F85" s="17" t="s">
        <v>143</v>
      </c>
      <c r="H85" s="18">
        <f>ROUND(E85*G85,2)</f>
        <v>0</v>
      </c>
      <c r="J85" s="18">
        <f t="shared" si="3"/>
        <v>0</v>
      </c>
      <c r="L85" s="19">
        <f t="shared" si="4"/>
        <v>0</v>
      </c>
      <c r="N85" s="16">
        <f t="shared" si="5"/>
        <v>0</v>
      </c>
      <c r="P85" s="17" t="s">
        <v>81</v>
      </c>
      <c r="V85" s="20" t="s">
        <v>65</v>
      </c>
      <c r="X85" s="14" t="s">
        <v>292</v>
      </c>
      <c r="Y85" s="14" t="s">
        <v>290</v>
      </c>
      <c r="Z85" s="17" t="s">
        <v>191</v>
      </c>
      <c r="AJ85" s="4" t="s">
        <v>84</v>
      </c>
      <c r="AK85" s="4" t="s">
        <v>85</v>
      </c>
    </row>
    <row r="86" spans="1:37" ht="25.5">
      <c r="A86" s="12">
        <v>61</v>
      </c>
      <c r="B86" s="13" t="s">
        <v>166</v>
      </c>
      <c r="C86" s="14" t="s">
        <v>293</v>
      </c>
      <c r="D86" s="15" t="s">
        <v>294</v>
      </c>
      <c r="E86" s="16">
        <v>12</v>
      </c>
      <c r="F86" s="17" t="s">
        <v>143</v>
      </c>
      <c r="I86" s="18">
        <f>ROUND(E86*G86,2)</f>
        <v>0</v>
      </c>
      <c r="J86" s="18">
        <f t="shared" si="3"/>
        <v>0</v>
      </c>
      <c r="L86" s="19">
        <f t="shared" si="4"/>
        <v>0</v>
      </c>
      <c r="N86" s="16">
        <f t="shared" si="5"/>
        <v>0</v>
      </c>
      <c r="P86" s="17" t="s">
        <v>81</v>
      </c>
      <c r="V86" s="20" t="s">
        <v>64</v>
      </c>
      <c r="X86" s="14" t="s">
        <v>293</v>
      </c>
      <c r="Y86" s="14" t="s">
        <v>293</v>
      </c>
      <c r="Z86" s="17" t="s">
        <v>288</v>
      </c>
      <c r="AA86" s="14" t="s">
        <v>295</v>
      </c>
      <c r="AJ86" s="4" t="s">
        <v>170</v>
      </c>
      <c r="AK86" s="4" t="s">
        <v>85</v>
      </c>
    </row>
    <row r="87" spans="1:37" ht="25.5">
      <c r="A87" s="12">
        <v>62</v>
      </c>
      <c r="B87" s="13" t="s">
        <v>77</v>
      </c>
      <c r="C87" s="14" t="s">
        <v>296</v>
      </c>
      <c r="D87" s="15" t="s">
        <v>297</v>
      </c>
      <c r="E87" s="16">
        <v>6</v>
      </c>
      <c r="F87" s="17" t="s">
        <v>243</v>
      </c>
      <c r="H87" s="18">
        <f>ROUND(E87*G87,2)</f>
        <v>0</v>
      </c>
      <c r="J87" s="18">
        <f t="shared" si="3"/>
        <v>0</v>
      </c>
      <c r="L87" s="19">
        <f t="shared" si="4"/>
        <v>0</v>
      </c>
      <c r="N87" s="16">
        <f t="shared" si="5"/>
        <v>0</v>
      </c>
      <c r="P87" s="17" t="s">
        <v>81</v>
      </c>
      <c r="V87" s="20" t="s">
        <v>65</v>
      </c>
      <c r="X87" s="14" t="s">
        <v>298</v>
      </c>
      <c r="Y87" s="14" t="s">
        <v>296</v>
      </c>
      <c r="Z87" s="17" t="s">
        <v>213</v>
      </c>
      <c r="AJ87" s="4" t="s">
        <v>84</v>
      </c>
      <c r="AK87" s="4" t="s">
        <v>85</v>
      </c>
    </row>
    <row r="88" spans="1:37">
      <c r="A88" s="12">
        <v>63</v>
      </c>
      <c r="B88" s="13" t="s">
        <v>166</v>
      </c>
      <c r="C88" s="14" t="s">
        <v>299</v>
      </c>
      <c r="D88" s="15" t="s">
        <v>300</v>
      </c>
      <c r="E88" s="16">
        <v>2</v>
      </c>
      <c r="F88" s="17" t="s">
        <v>243</v>
      </c>
      <c r="I88" s="18">
        <f>ROUND(E88*G88,2)</f>
        <v>0</v>
      </c>
      <c r="J88" s="18">
        <f t="shared" si="3"/>
        <v>0</v>
      </c>
      <c r="L88" s="19">
        <f t="shared" si="4"/>
        <v>0</v>
      </c>
      <c r="N88" s="16">
        <f t="shared" si="5"/>
        <v>0</v>
      </c>
      <c r="P88" s="17" t="s">
        <v>81</v>
      </c>
      <c r="V88" s="20" t="s">
        <v>64</v>
      </c>
      <c r="X88" s="14" t="s">
        <v>299</v>
      </c>
      <c r="Y88" s="14" t="s">
        <v>299</v>
      </c>
      <c r="Z88" s="17" t="s">
        <v>288</v>
      </c>
      <c r="AA88" s="14" t="s">
        <v>301</v>
      </c>
      <c r="AJ88" s="4" t="s">
        <v>170</v>
      </c>
      <c r="AK88" s="4" t="s">
        <v>85</v>
      </c>
    </row>
    <row r="89" spans="1:37">
      <c r="A89" s="12">
        <v>64</v>
      </c>
      <c r="B89" s="13" t="s">
        <v>166</v>
      </c>
      <c r="C89" s="14" t="s">
        <v>302</v>
      </c>
      <c r="D89" s="15" t="s">
        <v>303</v>
      </c>
      <c r="E89" s="16">
        <v>4</v>
      </c>
      <c r="F89" s="17" t="s">
        <v>243</v>
      </c>
      <c r="I89" s="18">
        <f>ROUND(E89*G89,2)</f>
        <v>0</v>
      </c>
      <c r="J89" s="18">
        <f t="shared" si="3"/>
        <v>0</v>
      </c>
      <c r="L89" s="19">
        <f t="shared" si="4"/>
        <v>0</v>
      </c>
      <c r="N89" s="16">
        <f t="shared" si="5"/>
        <v>0</v>
      </c>
      <c r="P89" s="17" t="s">
        <v>81</v>
      </c>
      <c r="V89" s="20" t="s">
        <v>64</v>
      </c>
      <c r="X89" s="14" t="s">
        <v>304</v>
      </c>
      <c r="Y89" s="14" t="s">
        <v>302</v>
      </c>
      <c r="Z89" s="17" t="s">
        <v>288</v>
      </c>
      <c r="AA89" s="14" t="s">
        <v>305</v>
      </c>
      <c r="AJ89" s="4" t="s">
        <v>170</v>
      </c>
      <c r="AK89" s="4" t="s">
        <v>85</v>
      </c>
    </row>
    <row r="90" spans="1:37" ht="25.5">
      <c r="A90" s="12">
        <v>65</v>
      </c>
      <c r="B90" s="13" t="s">
        <v>77</v>
      </c>
      <c r="C90" s="14" t="s">
        <v>306</v>
      </c>
      <c r="D90" s="15" t="s">
        <v>307</v>
      </c>
      <c r="E90" s="16">
        <v>1</v>
      </c>
      <c r="F90" s="17" t="s">
        <v>243</v>
      </c>
      <c r="H90" s="18">
        <f>ROUND(E90*G90,2)</f>
        <v>0</v>
      </c>
      <c r="J90" s="18">
        <f t="shared" si="3"/>
        <v>0</v>
      </c>
      <c r="K90" s="19">
        <v>1.0000000000000001E-5</v>
      </c>
      <c r="L90" s="19">
        <f t="shared" si="4"/>
        <v>1.0000000000000001E-5</v>
      </c>
      <c r="N90" s="16">
        <f t="shared" si="5"/>
        <v>0</v>
      </c>
      <c r="P90" s="17" t="s">
        <v>81</v>
      </c>
      <c r="V90" s="20" t="s">
        <v>65</v>
      </c>
      <c r="X90" s="14" t="s">
        <v>308</v>
      </c>
      <c r="Y90" s="14" t="s">
        <v>306</v>
      </c>
      <c r="Z90" s="17" t="s">
        <v>213</v>
      </c>
      <c r="AJ90" s="4" t="s">
        <v>84</v>
      </c>
      <c r="AK90" s="4" t="s">
        <v>85</v>
      </c>
    </row>
    <row r="91" spans="1:37">
      <c r="A91" s="12">
        <v>66</v>
      </c>
      <c r="B91" s="13" t="s">
        <v>166</v>
      </c>
      <c r="C91" s="14" t="s">
        <v>309</v>
      </c>
      <c r="D91" s="15" t="s">
        <v>310</v>
      </c>
      <c r="E91" s="16">
        <v>1</v>
      </c>
      <c r="F91" s="17" t="s">
        <v>243</v>
      </c>
      <c r="I91" s="18">
        <f>ROUND(E91*G91,2)</f>
        <v>0</v>
      </c>
      <c r="J91" s="18">
        <f>ROUND(E91*G91,2)</f>
        <v>0</v>
      </c>
      <c r="L91" s="19">
        <f>E91*K91</f>
        <v>0</v>
      </c>
      <c r="N91" s="16">
        <f>E91*M91</f>
        <v>0</v>
      </c>
      <c r="P91" s="17" t="s">
        <v>81</v>
      </c>
      <c r="V91" s="20" t="s">
        <v>64</v>
      </c>
      <c r="X91" s="14" t="s">
        <v>311</v>
      </c>
      <c r="Y91" s="14" t="s">
        <v>309</v>
      </c>
      <c r="Z91" s="17" t="s">
        <v>312</v>
      </c>
      <c r="AA91" s="14" t="s">
        <v>313</v>
      </c>
      <c r="AJ91" s="4" t="s">
        <v>170</v>
      </c>
      <c r="AK91" s="4" t="s">
        <v>85</v>
      </c>
    </row>
    <row r="92" spans="1:37" ht="25.5">
      <c r="A92" s="12">
        <v>67</v>
      </c>
      <c r="B92" s="13" t="s">
        <v>77</v>
      </c>
      <c r="C92" s="14" t="s">
        <v>314</v>
      </c>
      <c r="D92" s="15" t="s">
        <v>315</v>
      </c>
      <c r="E92" s="16">
        <v>2</v>
      </c>
      <c r="F92" s="17" t="s">
        <v>243</v>
      </c>
      <c r="H92" s="18">
        <f>ROUND(E92*G92,2)</f>
        <v>0</v>
      </c>
      <c r="J92" s="18">
        <f>ROUND(E92*G92,2)</f>
        <v>0</v>
      </c>
      <c r="K92" s="19">
        <v>6.9999999999999999E-4</v>
      </c>
      <c r="L92" s="19">
        <f>E92*K92</f>
        <v>1.4E-3</v>
      </c>
      <c r="N92" s="16">
        <f>E92*M92</f>
        <v>0</v>
      </c>
      <c r="P92" s="17" t="s">
        <v>81</v>
      </c>
      <c r="V92" s="20" t="s">
        <v>65</v>
      </c>
      <c r="X92" s="14" t="s">
        <v>316</v>
      </c>
      <c r="Y92" s="14" t="s">
        <v>314</v>
      </c>
      <c r="Z92" s="17" t="s">
        <v>213</v>
      </c>
      <c r="AJ92" s="4" t="s">
        <v>84</v>
      </c>
      <c r="AK92" s="4" t="s">
        <v>85</v>
      </c>
    </row>
    <row r="93" spans="1:37">
      <c r="A93" s="12">
        <v>68</v>
      </c>
      <c r="B93" s="13" t="s">
        <v>166</v>
      </c>
      <c r="C93" s="14" t="s">
        <v>317</v>
      </c>
      <c r="D93" s="15" t="s">
        <v>318</v>
      </c>
      <c r="E93" s="16">
        <v>2</v>
      </c>
      <c r="F93" s="17" t="s">
        <v>243</v>
      </c>
      <c r="I93" s="18">
        <f>ROUND(E93*G93,2)</f>
        <v>0</v>
      </c>
      <c r="J93" s="18">
        <f>ROUND(E93*G93,2)</f>
        <v>0</v>
      </c>
      <c r="K93" s="19">
        <v>1E-3</v>
      </c>
      <c r="L93" s="19">
        <f>E93*K93</f>
        <v>2E-3</v>
      </c>
      <c r="N93" s="16">
        <f>E93*M93</f>
        <v>0</v>
      </c>
      <c r="P93" s="17" t="s">
        <v>81</v>
      </c>
      <c r="V93" s="20" t="s">
        <v>64</v>
      </c>
      <c r="X93" s="14" t="s">
        <v>317</v>
      </c>
      <c r="Y93" s="14" t="s">
        <v>317</v>
      </c>
      <c r="Z93" s="17" t="s">
        <v>247</v>
      </c>
      <c r="AA93" s="14" t="s">
        <v>319</v>
      </c>
      <c r="AJ93" s="4" t="s">
        <v>170</v>
      </c>
      <c r="AK93" s="4" t="s">
        <v>85</v>
      </c>
    </row>
    <row r="94" spans="1:37">
      <c r="A94" s="12">
        <v>69</v>
      </c>
      <c r="B94" s="13" t="s">
        <v>166</v>
      </c>
      <c r="C94" s="14" t="s">
        <v>320</v>
      </c>
      <c r="D94" s="15" t="s">
        <v>321</v>
      </c>
      <c r="E94" s="16">
        <v>2</v>
      </c>
      <c r="F94" s="17" t="s">
        <v>243</v>
      </c>
      <c r="I94" s="18">
        <f>ROUND(E94*G94,2)</f>
        <v>0</v>
      </c>
      <c r="J94" s="18">
        <f>ROUND(E94*G94,2)</f>
        <v>0</v>
      </c>
      <c r="K94" s="19">
        <v>1.0500000000000001E-2</v>
      </c>
      <c r="L94" s="19">
        <f>E94*K94</f>
        <v>2.1000000000000001E-2</v>
      </c>
      <c r="N94" s="16">
        <f>E94*M94</f>
        <v>0</v>
      </c>
      <c r="P94" s="17" t="s">
        <v>81</v>
      </c>
      <c r="V94" s="20" t="s">
        <v>64</v>
      </c>
      <c r="X94" s="14" t="s">
        <v>320</v>
      </c>
      <c r="Y94" s="14" t="s">
        <v>320</v>
      </c>
      <c r="Z94" s="17" t="s">
        <v>322</v>
      </c>
      <c r="AA94" s="14" t="s">
        <v>323</v>
      </c>
      <c r="AJ94" s="4" t="s">
        <v>170</v>
      </c>
      <c r="AK94" s="4" t="s">
        <v>85</v>
      </c>
    </row>
    <row r="95" spans="1:37">
      <c r="A95" s="12">
        <v>70</v>
      </c>
      <c r="B95" s="13" t="s">
        <v>77</v>
      </c>
      <c r="C95" s="14" t="s">
        <v>324</v>
      </c>
      <c r="D95" s="15" t="s">
        <v>325</v>
      </c>
      <c r="E95" s="16">
        <v>1</v>
      </c>
      <c r="F95" s="17" t="s">
        <v>243</v>
      </c>
      <c r="H95" s="18">
        <f>ROUND(E95*G95,2)</f>
        <v>0</v>
      </c>
      <c r="J95" s="18">
        <f>ROUND(E95*G95,2)</f>
        <v>0</v>
      </c>
      <c r="K95" s="19">
        <v>6.9999999999999999E-4</v>
      </c>
      <c r="L95" s="19">
        <f>E95*K95</f>
        <v>6.9999999999999999E-4</v>
      </c>
      <c r="N95" s="16">
        <f>E95*M95</f>
        <v>0</v>
      </c>
      <c r="P95" s="17" t="s">
        <v>81</v>
      </c>
      <c r="V95" s="20" t="s">
        <v>65</v>
      </c>
      <c r="X95" s="14" t="s">
        <v>326</v>
      </c>
      <c r="Y95" s="14" t="s">
        <v>324</v>
      </c>
      <c r="Z95" s="17" t="s">
        <v>213</v>
      </c>
      <c r="AJ95" s="4" t="s">
        <v>84</v>
      </c>
      <c r="AK95" s="4" t="s">
        <v>85</v>
      </c>
    </row>
    <row r="96" spans="1:37">
      <c r="A96" s="12">
        <v>71</v>
      </c>
      <c r="B96" s="13" t="s">
        <v>166</v>
      </c>
      <c r="C96" s="14" t="s">
        <v>327</v>
      </c>
      <c r="D96" s="15" t="s">
        <v>328</v>
      </c>
      <c r="E96" s="16">
        <v>1</v>
      </c>
      <c r="F96" s="17" t="s">
        <v>243</v>
      </c>
      <c r="I96" s="18">
        <f>ROUND(E96*G96,2)</f>
        <v>0</v>
      </c>
      <c r="J96" s="18">
        <f t="shared" ref="J96:J111" si="6">ROUND(E96*G96,2)</f>
        <v>0</v>
      </c>
      <c r="L96" s="19">
        <f t="shared" ref="L96:L111" si="7">E96*K96</f>
        <v>0</v>
      </c>
      <c r="N96" s="16">
        <f t="shared" ref="N96:N111" si="8">E96*M96</f>
        <v>0</v>
      </c>
      <c r="P96" s="17" t="s">
        <v>81</v>
      </c>
      <c r="V96" s="20" t="s">
        <v>64</v>
      </c>
      <c r="X96" s="14" t="s">
        <v>327</v>
      </c>
      <c r="Y96" s="14" t="s">
        <v>327</v>
      </c>
      <c r="Z96" s="17" t="s">
        <v>322</v>
      </c>
      <c r="AA96" s="14" t="s">
        <v>329</v>
      </c>
      <c r="AJ96" s="4" t="s">
        <v>170</v>
      </c>
      <c r="AK96" s="4" t="s">
        <v>85</v>
      </c>
    </row>
    <row r="97" spans="1:37" ht="25.5">
      <c r="A97" s="12">
        <v>72</v>
      </c>
      <c r="B97" s="13" t="s">
        <v>77</v>
      </c>
      <c r="C97" s="14" t="s">
        <v>330</v>
      </c>
      <c r="D97" s="15" t="s">
        <v>331</v>
      </c>
      <c r="E97" s="16">
        <v>6</v>
      </c>
      <c r="F97" s="17" t="s">
        <v>243</v>
      </c>
      <c r="H97" s="18">
        <f>ROUND(E97*G97,2)</f>
        <v>0</v>
      </c>
      <c r="J97" s="18">
        <f t="shared" si="6"/>
        <v>0</v>
      </c>
      <c r="K97" s="19">
        <v>8.3000000000000001E-4</v>
      </c>
      <c r="L97" s="19">
        <f t="shared" si="7"/>
        <v>4.9800000000000001E-3</v>
      </c>
      <c r="N97" s="16">
        <f t="shared" si="8"/>
        <v>0</v>
      </c>
      <c r="P97" s="17" t="s">
        <v>81</v>
      </c>
      <c r="V97" s="20" t="s">
        <v>65</v>
      </c>
      <c r="X97" s="14" t="s">
        <v>332</v>
      </c>
      <c r="Y97" s="14" t="s">
        <v>330</v>
      </c>
      <c r="Z97" s="17" t="s">
        <v>213</v>
      </c>
      <c r="AJ97" s="4" t="s">
        <v>84</v>
      </c>
      <c r="AK97" s="4" t="s">
        <v>85</v>
      </c>
    </row>
    <row r="98" spans="1:37">
      <c r="A98" s="12">
        <v>73</v>
      </c>
      <c r="B98" s="13" t="s">
        <v>166</v>
      </c>
      <c r="C98" s="14" t="s">
        <v>333</v>
      </c>
      <c r="D98" s="15" t="s">
        <v>334</v>
      </c>
      <c r="E98" s="16">
        <v>6</v>
      </c>
      <c r="F98" s="17" t="s">
        <v>243</v>
      </c>
      <c r="I98" s="18">
        <f>ROUND(E98*G98,2)</f>
        <v>0</v>
      </c>
      <c r="J98" s="18">
        <f t="shared" si="6"/>
        <v>0</v>
      </c>
      <c r="K98" s="19">
        <v>2.0500000000000001E-2</v>
      </c>
      <c r="L98" s="19">
        <f t="shared" si="7"/>
        <v>0.123</v>
      </c>
      <c r="N98" s="16">
        <f t="shared" si="8"/>
        <v>0</v>
      </c>
      <c r="P98" s="17" t="s">
        <v>81</v>
      </c>
      <c r="V98" s="20" t="s">
        <v>64</v>
      </c>
      <c r="X98" s="14" t="s">
        <v>333</v>
      </c>
      <c r="Y98" s="14" t="s">
        <v>333</v>
      </c>
      <c r="Z98" s="17" t="s">
        <v>322</v>
      </c>
      <c r="AA98" s="14" t="s">
        <v>335</v>
      </c>
      <c r="AJ98" s="4" t="s">
        <v>170</v>
      </c>
      <c r="AK98" s="4" t="s">
        <v>85</v>
      </c>
    </row>
    <row r="99" spans="1:37" ht="25.5">
      <c r="A99" s="12">
        <v>74</v>
      </c>
      <c r="B99" s="13" t="s">
        <v>166</v>
      </c>
      <c r="C99" s="14" t="s">
        <v>336</v>
      </c>
      <c r="D99" s="15" t="s">
        <v>337</v>
      </c>
      <c r="E99" s="16">
        <v>6</v>
      </c>
      <c r="F99" s="17" t="s">
        <v>338</v>
      </c>
      <c r="I99" s="18">
        <f>ROUND(E99*G99,2)</f>
        <v>0</v>
      </c>
      <c r="J99" s="18">
        <f t="shared" si="6"/>
        <v>0</v>
      </c>
      <c r="K99" s="19">
        <v>6.7499999999999999E-3</v>
      </c>
      <c r="L99" s="19">
        <f t="shared" si="7"/>
        <v>4.0500000000000001E-2</v>
      </c>
      <c r="N99" s="16">
        <f t="shared" si="8"/>
        <v>0</v>
      </c>
      <c r="P99" s="17" t="s">
        <v>81</v>
      </c>
      <c r="V99" s="20" t="s">
        <v>64</v>
      </c>
      <c r="X99" s="14" t="s">
        <v>336</v>
      </c>
      <c r="Y99" s="14" t="s">
        <v>336</v>
      </c>
      <c r="Z99" s="17" t="s">
        <v>339</v>
      </c>
      <c r="AA99" s="14" t="s">
        <v>340</v>
      </c>
      <c r="AJ99" s="4" t="s">
        <v>170</v>
      </c>
      <c r="AK99" s="4" t="s">
        <v>85</v>
      </c>
    </row>
    <row r="100" spans="1:37" ht="25.5">
      <c r="A100" s="12">
        <v>75</v>
      </c>
      <c r="B100" s="13" t="s">
        <v>77</v>
      </c>
      <c r="C100" s="14" t="s">
        <v>341</v>
      </c>
      <c r="D100" s="15" t="s">
        <v>342</v>
      </c>
      <c r="E100" s="16">
        <v>1</v>
      </c>
      <c r="F100" s="17" t="s">
        <v>243</v>
      </c>
      <c r="H100" s="18">
        <f>ROUND(E100*G100,2)</f>
        <v>0</v>
      </c>
      <c r="J100" s="18">
        <f t="shared" si="6"/>
        <v>0</v>
      </c>
      <c r="K100" s="19">
        <v>1.6299999999999999E-3</v>
      </c>
      <c r="L100" s="19">
        <f t="shared" si="7"/>
        <v>1.6299999999999999E-3</v>
      </c>
      <c r="N100" s="16">
        <f t="shared" si="8"/>
        <v>0</v>
      </c>
      <c r="P100" s="17" t="s">
        <v>81</v>
      </c>
      <c r="V100" s="20" t="s">
        <v>65</v>
      </c>
      <c r="X100" s="14" t="s">
        <v>343</v>
      </c>
      <c r="Y100" s="14" t="s">
        <v>341</v>
      </c>
      <c r="Z100" s="17" t="s">
        <v>213</v>
      </c>
      <c r="AJ100" s="4" t="s">
        <v>84</v>
      </c>
      <c r="AK100" s="4" t="s">
        <v>85</v>
      </c>
    </row>
    <row r="101" spans="1:37">
      <c r="A101" s="12">
        <v>76</v>
      </c>
      <c r="B101" s="13" t="s">
        <v>166</v>
      </c>
      <c r="C101" s="14" t="s">
        <v>344</v>
      </c>
      <c r="D101" s="15" t="s">
        <v>345</v>
      </c>
      <c r="E101" s="16">
        <v>1</v>
      </c>
      <c r="F101" s="17" t="s">
        <v>243</v>
      </c>
      <c r="I101" s="18">
        <f>ROUND(E101*G101,2)</f>
        <v>0</v>
      </c>
      <c r="J101" s="18">
        <f t="shared" si="6"/>
        <v>0</v>
      </c>
      <c r="K101" s="19">
        <v>2.75E-2</v>
      </c>
      <c r="L101" s="19">
        <f t="shared" si="7"/>
        <v>2.75E-2</v>
      </c>
      <c r="N101" s="16">
        <f t="shared" si="8"/>
        <v>0</v>
      </c>
      <c r="P101" s="17" t="s">
        <v>81</v>
      </c>
      <c r="V101" s="20" t="s">
        <v>64</v>
      </c>
      <c r="X101" s="14" t="s">
        <v>344</v>
      </c>
      <c r="Y101" s="14" t="s">
        <v>344</v>
      </c>
      <c r="Z101" s="17" t="s">
        <v>322</v>
      </c>
      <c r="AA101" s="14" t="s">
        <v>335</v>
      </c>
      <c r="AJ101" s="4" t="s">
        <v>170</v>
      </c>
      <c r="AK101" s="4" t="s">
        <v>85</v>
      </c>
    </row>
    <row r="102" spans="1:37" ht="25.5">
      <c r="A102" s="12">
        <v>77</v>
      </c>
      <c r="B102" s="13" t="s">
        <v>166</v>
      </c>
      <c r="C102" s="14" t="s">
        <v>336</v>
      </c>
      <c r="D102" s="15" t="s">
        <v>337</v>
      </c>
      <c r="E102" s="16">
        <v>1</v>
      </c>
      <c r="F102" s="17" t="s">
        <v>338</v>
      </c>
      <c r="I102" s="18">
        <f>ROUND(E102*G102,2)</f>
        <v>0</v>
      </c>
      <c r="J102" s="18">
        <f t="shared" si="6"/>
        <v>0</v>
      </c>
      <c r="K102" s="19">
        <v>6.7499999999999999E-3</v>
      </c>
      <c r="L102" s="19">
        <f t="shared" si="7"/>
        <v>6.7499999999999999E-3</v>
      </c>
      <c r="N102" s="16">
        <f t="shared" si="8"/>
        <v>0</v>
      </c>
      <c r="P102" s="17" t="s">
        <v>81</v>
      </c>
      <c r="V102" s="20" t="s">
        <v>64</v>
      </c>
      <c r="X102" s="14" t="s">
        <v>336</v>
      </c>
      <c r="Y102" s="14" t="s">
        <v>336</v>
      </c>
      <c r="Z102" s="17" t="s">
        <v>339</v>
      </c>
      <c r="AA102" s="14" t="s">
        <v>340</v>
      </c>
      <c r="AJ102" s="4" t="s">
        <v>170</v>
      </c>
      <c r="AK102" s="4" t="s">
        <v>85</v>
      </c>
    </row>
    <row r="103" spans="1:37">
      <c r="A103" s="12">
        <v>78</v>
      </c>
      <c r="B103" s="13" t="s">
        <v>77</v>
      </c>
      <c r="C103" s="14" t="s">
        <v>346</v>
      </c>
      <c r="D103" s="15" t="s">
        <v>347</v>
      </c>
      <c r="E103" s="16">
        <v>3</v>
      </c>
      <c r="F103" s="17" t="s">
        <v>243</v>
      </c>
      <c r="H103" s="18">
        <f>ROUND(E103*G103,2)</f>
        <v>0</v>
      </c>
      <c r="J103" s="18">
        <f t="shared" si="6"/>
        <v>0</v>
      </c>
      <c r="K103" s="19">
        <v>3.0899999999999999E-3</v>
      </c>
      <c r="L103" s="19">
        <f t="shared" si="7"/>
        <v>9.2700000000000005E-3</v>
      </c>
      <c r="N103" s="16">
        <f t="shared" si="8"/>
        <v>0</v>
      </c>
      <c r="P103" s="17" t="s">
        <v>81</v>
      </c>
      <c r="V103" s="20" t="s">
        <v>65</v>
      </c>
      <c r="X103" s="14" t="s">
        <v>348</v>
      </c>
      <c r="Y103" s="14" t="s">
        <v>346</v>
      </c>
      <c r="Z103" s="17" t="s">
        <v>213</v>
      </c>
      <c r="AJ103" s="4" t="s">
        <v>84</v>
      </c>
      <c r="AK103" s="4" t="s">
        <v>85</v>
      </c>
    </row>
    <row r="104" spans="1:37">
      <c r="A104" s="12">
        <v>79</v>
      </c>
      <c r="B104" s="13" t="s">
        <v>166</v>
      </c>
      <c r="C104" s="14" t="s">
        <v>349</v>
      </c>
      <c r="D104" s="15" t="s">
        <v>350</v>
      </c>
      <c r="E104" s="16">
        <v>3</v>
      </c>
      <c r="F104" s="17" t="s">
        <v>243</v>
      </c>
      <c r="I104" s="18">
        <f>ROUND(E104*G104,2)</f>
        <v>0</v>
      </c>
      <c r="J104" s="18">
        <f t="shared" si="6"/>
        <v>0</v>
      </c>
      <c r="K104" s="19">
        <v>2E-3</v>
      </c>
      <c r="L104" s="19">
        <f t="shared" si="7"/>
        <v>6.0000000000000001E-3</v>
      </c>
      <c r="N104" s="16">
        <f t="shared" si="8"/>
        <v>0</v>
      </c>
      <c r="P104" s="17" t="s">
        <v>81</v>
      </c>
      <c r="V104" s="20" t="s">
        <v>64</v>
      </c>
      <c r="X104" s="14" t="s">
        <v>349</v>
      </c>
      <c r="Y104" s="14" t="s">
        <v>349</v>
      </c>
      <c r="Z104" s="17" t="s">
        <v>322</v>
      </c>
      <c r="AA104" s="14" t="s">
        <v>351</v>
      </c>
      <c r="AJ104" s="4" t="s">
        <v>170</v>
      </c>
      <c r="AK104" s="4" t="s">
        <v>85</v>
      </c>
    </row>
    <row r="105" spans="1:37">
      <c r="A105" s="12">
        <v>80</v>
      </c>
      <c r="B105" s="13" t="s">
        <v>166</v>
      </c>
      <c r="C105" s="14" t="s">
        <v>352</v>
      </c>
      <c r="D105" s="15" t="s">
        <v>353</v>
      </c>
      <c r="E105" s="16">
        <v>3</v>
      </c>
      <c r="F105" s="17" t="s">
        <v>243</v>
      </c>
      <c r="I105" s="18">
        <f>ROUND(E105*G105,2)</f>
        <v>0</v>
      </c>
      <c r="J105" s="18">
        <f t="shared" si="6"/>
        <v>0</v>
      </c>
      <c r="K105" s="19">
        <v>3.15E-2</v>
      </c>
      <c r="L105" s="19">
        <f t="shared" si="7"/>
        <v>9.4500000000000001E-2</v>
      </c>
      <c r="N105" s="16">
        <f t="shared" si="8"/>
        <v>0</v>
      </c>
      <c r="P105" s="17" t="s">
        <v>81</v>
      </c>
      <c r="V105" s="20" t="s">
        <v>64</v>
      </c>
      <c r="X105" s="14" t="s">
        <v>352</v>
      </c>
      <c r="Y105" s="14" t="s">
        <v>352</v>
      </c>
      <c r="Z105" s="17" t="s">
        <v>322</v>
      </c>
      <c r="AA105" s="14" t="s">
        <v>354</v>
      </c>
      <c r="AJ105" s="4" t="s">
        <v>170</v>
      </c>
      <c r="AK105" s="4" t="s">
        <v>85</v>
      </c>
    </row>
    <row r="106" spans="1:37">
      <c r="A106" s="12">
        <v>81</v>
      </c>
      <c r="B106" s="13" t="s">
        <v>77</v>
      </c>
      <c r="C106" s="14" t="s">
        <v>355</v>
      </c>
      <c r="D106" s="15" t="s">
        <v>356</v>
      </c>
      <c r="E106" s="16">
        <v>361</v>
      </c>
      <c r="F106" s="17" t="s">
        <v>143</v>
      </c>
      <c r="H106" s="18">
        <f>ROUND(E106*G106,2)</f>
        <v>0</v>
      </c>
      <c r="J106" s="18">
        <f t="shared" si="6"/>
        <v>0</v>
      </c>
      <c r="L106" s="19">
        <f t="shared" si="7"/>
        <v>0</v>
      </c>
      <c r="N106" s="16">
        <f t="shared" si="8"/>
        <v>0</v>
      </c>
      <c r="P106" s="17" t="s">
        <v>81</v>
      </c>
      <c r="V106" s="20" t="s">
        <v>65</v>
      </c>
      <c r="X106" s="14" t="s">
        <v>357</v>
      </c>
      <c r="Y106" s="14" t="s">
        <v>355</v>
      </c>
      <c r="Z106" s="17" t="s">
        <v>213</v>
      </c>
      <c r="AJ106" s="4" t="s">
        <v>84</v>
      </c>
      <c r="AK106" s="4" t="s">
        <v>85</v>
      </c>
    </row>
    <row r="107" spans="1:37" ht="25.5">
      <c r="A107" s="12">
        <v>82</v>
      </c>
      <c r="B107" s="13" t="s">
        <v>77</v>
      </c>
      <c r="C107" s="14" t="s">
        <v>358</v>
      </c>
      <c r="D107" s="15" t="s">
        <v>359</v>
      </c>
      <c r="E107" s="16">
        <v>361</v>
      </c>
      <c r="F107" s="17" t="s">
        <v>143</v>
      </c>
      <c r="H107" s="18">
        <f>ROUND(E107*G107,2)</f>
        <v>0</v>
      </c>
      <c r="J107" s="18">
        <f t="shared" si="6"/>
        <v>0</v>
      </c>
      <c r="L107" s="19">
        <f t="shared" si="7"/>
        <v>0</v>
      </c>
      <c r="N107" s="16">
        <f t="shared" si="8"/>
        <v>0</v>
      </c>
      <c r="P107" s="17" t="s">
        <v>81</v>
      </c>
      <c r="V107" s="20" t="s">
        <v>65</v>
      </c>
      <c r="X107" s="14" t="s">
        <v>360</v>
      </c>
      <c r="Y107" s="14" t="s">
        <v>358</v>
      </c>
      <c r="Z107" s="17" t="s">
        <v>213</v>
      </c>
      <c r="AJ107" s="4" t="s">
        <v>84</v>
      </c>
      <c r="AK107" s="4" t="s">
        <v>85</v>
      </c>
    </row>
    <row r="108" spans="1:37">
      <c r="A108" s="12">
        <v>83</v>
      </c>
      <c r="B108" s="13" t="s">
        <v>103</v>
      </c>
      <c r="C108" s="14" t="s">
        <v>361</v>
      </c>
      <c r="D108" s="15" t="s">
        <v>362</v>
      </c>
      <c r="E108" s="16">
        <v>268</v>
      </c>
      <c r="F108" s="17" t="s">
        <v>143</v>
      </c>
      <c r="H108" s="18">
        <f>ROUND(E108*G108,2)</f>
        <v>0</v>
      </c>
      <c r="J108" s="18">
        <f t="shared" si="6"/>
        <v>0</v>
      </c>
      <c r="K108" s="19">
        <v>5.0000000000000002E-5</v>
      </c>
      <c r="L108" s="19">
        <f t="shared" si="7"/>
        <v>1.34E-2</v>
      </c>
      <c r="N108" s="16">
        <f t="shared" si="8"/>
        <v>0</v>
      </c>
      <c r="P108" s="17" t="s">
        <v>81</v>
      </c>
      <c r="V108" s="20" t="s">
        <v>363</v>
      </c>
      <c r="X108" s="14" t="s">
        <v>364</v>
      </c>
      <c r="Y108" s="14" t="s">
        <v>361</v>
      </c>
      <c r="Z108" s="17" t="s">
        <v>213</v>
      </c>
      <c r="AJ108" s="4" t="s">
        <v>84</v>
      </c>
      <c r="AK108" s="4" t="s">
        <v>85</v>
      </c>
    </row>
    <row r="109" spans="1:37">
      <c r="A109" s="12">
        <v>84</v>
      </c>
      <c r="B109" s="13" t="s">
        <v>77</v>
      </c>
      <c r="C109" s="14" t="s">
        <v>365</v>
      </c>
      <c r="D109" s="15" t="s">
        <v>366</v>
      </c>
      <c r="E109" s="16">
        <v>1</v>
      </c>
      <c r="F109" s="17" t="s">
        <v>243</v>
      </c>
      <c r="H109" s="18">
        <f>ROUND(E109*G109,2)</f>
        <v>0</v>
      </c>
      <c r="J109" s="18">
        <f t="shared" si="6"/>
        <v>0</v>
      </c>
      <c r="K109" s="19">
        <v>5.4999999999999997E-3</v>
      </c>
      <c r="L109" s="19">
        <f t="shared" si="7"/>
        <v>5.4999999999999997E-3</v>
      </c>
      <c r="N109" s="16">
        <f t="shared" si="8"/>
        <v>0</v>
      </c>
      <c r="P109" s="17" t="s">
        <v>81</v>
      </c>
      <c r="V109" s="20" t="s">
        <v>65</v>
      </c>
      <c r="X109" s="14" t="s">
        <v>367</v>
      </c>
      <c r="Y109" s="14" t="s">
        <v>365</v>
      </c>
      <c r="Z109" s="17" t="s">
        <v>213</v>
      </c>
      <c r="AJ109" s="4" t="s">
        <v>84</v>
      </c>
      <c r="AK109" s="4" t="s">
        <v>85</v>
      </c>
    </row>
    <row r="110" spans="1:37">
      <c r="A110" s="12">
        <v>85</v>
      </c>
      <c r="B110" s="13" t="s">
        <v>166</v>
      </c>
      <c r="C110" s="14" t="s">
        <v>368</v>
      </c>
      <c r="D110" s="15" t="s">
        <v>369</v>
      </c>
      <c r="E110" s="16">
        <v>1</v>
      </c>
      <c r="F110" s="17" t="s">
        <v>243</v>
      </c>
      <c r="I110" s="18">
        <f>ROUND(E110*G110,2)</f>
        <v>0</v>
      </c>
      <c r="J110" s="18">
        <f t="shared" si="6"/>
        <v>0</v>
      </c>
      <c r="K110" s="19">
        <v>11</v>
      </c>
      <c r="L110" s="19">
        <f t="shared" si="7"/>
        <v>11</v>
      </c>
      <c r="N110" s="16">
        <f t="shared" si="8"/>
        <v>0</v>
      </c>
      <c r="P110" s="17" t="s">
        <v>81</v>
      </c>
      <c r="V110" s="20" t="s">
        <v>64</v>
      </c>
      <c r="X110" s="14" t="s">
        <v>370</v>
      </c>
      <c r="Y110" s="14" t="s">
        <v>368</v>
      </c>
      <c r="Z110" s="17" t="s">
        <v>191</v>
      </c>
      <c r="AA110" s="14" t="s">
        <v>81</v>
      </c>
      <c r="AJ110" s="4" t="s">
        <v>170</v>
      </c>
      <c r="AK110" s="4" t="s">
        <v>85</v>
      </c>
    </row>
    <row r="111" spans="1:37" ht="25.5">
      <c r="A111" s="12">
        <v>86</v>
      </c>
      <c r="B111" s="13" t="s">
        <v>77</v>
      </c>
      <c r="C111" s="14" t="s">
        <v>371</v>
      </c>
      <c r="D111" s="15" t="s">
        <v>372</v>
      </c>
      <c r="E111" s="16">
        <v>1</v>
      </c>
      <c r="F111" s="17" t="s">
        <v>243</v>
      </c>
      <c r="H111" s="18">
        <f>ROUND(E111*G111,2)</f>
        <v>0</v>
      </c>
      <c r="J111" s="18">
        <f t="shared" si="6"/>
        <v>0</v>
      </c>
      <c r="K111" s="19">
        <v>7.0200000000000002E-3</v>
      </c>
      <c r="L111" s="19">
        <f t="shared" si="7"/>
        <v>7.0200000000000002E-3</v>
      </c>
      <c r="N111" s="16">
        <f t="shared" si="8"/>
        <v>0</v>
      </c>
      <c r="P111" s="17" t="s">
        <v>81</v>
      </c>
      <c r="V111" s="20" t="s">
        <v>65</v>
      </c>
      <c r="X111" s="14" t="s">
        <v>373</v>
      </c>
      <c r="Y111" s="14" t="s">
        <v>371</v>
      </c>
      <c r="Z111" s="17" t="s">
        <v>213</v>
      </c>
      <c r="AJ111" s="4" t="s">
        <v>84</v>
      </c>
      <c r="AK111" s="4" t="s">
        <v>85</v>
      </c>
    </row>
    <row r="112" spans="1:37">
      <c r="A112" s="12">
        <v>87</v>
      </c>
      <c r="B112" s="13" t="s">
        <v>166</v>
      </c>
      <c r="C112" s="14" t="s">
        <v>374</v>
      </c>
      <c r="D112" s="15" t="s">
        <v>375</v>
      </c>
      <c r="E112" s="16">
        <v>1</v>
      </c>
      <c r="F112" s="17" t="s">
        <v>243</v>
      </c>
      <c r="I112" s="18">
        <f>ROUND(E112*G112,2)</f>
        <v>0</v>
      </c>
      <c r="J112" s="18">
        <f t="shared" ref="J112:J119" si="9">ROUND(E112*G112,2)</f>
        <v>0</v>
      </c>
      <c r="K112" s="19">
        <v>0.104</v>
      </c>
      <c r="L112" s="19">
        <f t="shared" ref="L112:L119" si="10">E112*K112</f>
        <v>0.104</v>
      </c>
      <c r="N112" s="16">
        <f t="shared" ref="N112:N119" si="11">E112*M112</f>
        <v>0</v>
      </c>
      <c r="P112" s="17" t="s">
        <v>81</v>
      </c>
      <c r="V112" s="20" t="s">
        <v>64</v>
      </c>
      <c r="X112" s="14" t="s">
        <v>374</v>
      </c>
      <c r="Y112" s="14" t="s">
        <v>374</v>
      </c>
      <c r="Z112" s="17" t="s">
        <v>376</v>
      </c>
      <c r="AA112" s="14" t="s">
        <v>81</v>
      </c>
      <c r="AJ112" s="4" t="s">
        <v>170</v>
      </c>
      <c r="AK112" s="4" t="s">
        <v>85</v>
      </c>
    </row>
    <row r="113" spans="1:37">
      <c r="A113" s="12">
        <v>88</v>
      </c>
      <c r="B113" s="13" t="s">
        <v>77</v>
      </c>
      <c r="C113" s="14" t="s">
        <v>377</v>
      </c>
      <c r="D113" s="15" t="s">
        <v>378</v>
      </c>
      <c r="E113" s="16">
        <v>7</v>
      </c>
      <c r="F113" s="17" t="s">
        <v>243</v>
      </c>
      <c r="H113" s="18">
        <f>ROUND(E113*G113,2)</f>
        <v>0</v>
      </c>
      <c r="J113" s="18">
        <f t="shared" si="9"/>
        <v>0</v>
      </c>
      <c r="K113" s="19">
        <v>0.10213999999999999</v>
      </c>
      <c r="L113" s="19">
        <f t="shared" si="10"/>
        <v>0.71497999999999995</v>
      </c>
      <c r="N113" s="16">
        <f t="shared" si="11"/>
        <v>0</v>
      </c>
      <c r="P113" s="17" t="s">
        <v>81</v>
      </c>
      <c r="V113" s="20" t="s">
        <v>65</v>
      </c>
      <c r="X113" s="14" t="s">
        <v>379</v>
      </c>
      <c r="Y113" s="14" t="s">
        <v>377</v>
      </c>
      <c r="Z113" s="17" t="s">
        <v>213</v>
      </c>
      <c r="AJ113" s="4" t="s">
        <v>84</v>
      </c>
      <c r="AK113" s="4" t="s">
        <v>85</v>
      </c>
    </row>
    <row r="114" spans="1:37">
      <c r="A114" s="12">
        <v>89</v>
      </c>
      <c r="B114" s="13" t="s">
        <v>166</v>
      </c>
      <c r="C114" s="14" t="s">
        <v>380</v>
      </c>
      <c r="D114" s="15" t="s">
        <v>381</v>
      </c>
      <c r="E114" s="16">
        <v>7</v>
      </c>
      <c r="F114" s="17" t="s">
        <v>243</v>
      </c>
      <c r="I114" s="18">
        <f>ROUND(E114*G114,2)</f>
        <v>0</v>
      </c>
      <c r="J114" s="18">
        <f t="shared" si="9"/>
        <v>0</v>
      </c>
      <c r="K114" s="19">
        <v>1.1299999999999999E-2</v>
      </c>
      <c r="L114" s="19">
        <f t="shared" si="10"/>
        <v>7.909999999999999E-2</v>
      </c>
      <c r="N114" s="16">
        <f t="shared" si="11"/>
        <v>0</v>
      </c>
      <c r="P114" s="17" t="s">
        <v>81</v>
      </c>
      <c r="V114" s="20" t="s">
        <v>64</v>
      </c>
      <c r="X114" s="14" t="s">
        <v>380</v>
      </c>
      <c r="Y114" s="14" t="s">
        <v>380</v>
      </c>
      <c r="Z114" s="17" t="s">
        <v>382</v>
      </c>
      <c r="AA114" s="14" t="s">
        <v>383</v>
      </c>
      <c r="AJ114" s="4" t="s">
        <v>170</v>
      </c>
      <c r="AK114" s="4" t="s">
        <v>85</v>
      </c>
    </row>
    <row r="115" spans="1:37">
      <c r="A115" s="12">
        <v>90</v>
      </c>
      <c r="B115" s="13" t="s">
        <v>77</v>
      </c>
      <c r="C115" s="14" t="s">
        <v>384</v>
      </c>
      <c r="D115" s="15" t="s">
        <v>385</v>
      </c>
      <c r="E115" s="16">
        <v>6</v>
      </c>
      <c r="F115" s="17" t="s">
        <v>243</v>
      </c>
      <c r="H115" s="18">
        <f>ROUND(E115*G115,2)</f>
        <v>0</v>
      </c>
      <c r="J115" s="18">
        <f t="shared" si="9"/>
        <v>0</v>
      </c>
      <c r="K115" s="19">
        <v>0.27181</v>
      </c>
      <c r="L115" s="19">
        <f t="shared" si="10"/>
        <v>1.63086</v>
      </c>
      <c r="N115" s="16">
        <f t="shared" si="11"/>
        <v>0</v>
      </c>
      <c r="P115" s="17" t="s">
        <v>81</v>
      </c>
      <c r="V115" s="20" t="s">
        <v>65</v>
      </c>
      <c r="X115" s="14" t="s">
        <v>386</v>
      </c>
      <c r="Y115" s="14" t="s">
        <v>384</v>
      </c>
      <c r="Z115" s="17" t="s">
        <v>213</v>
      </c>
      <c r="AJ115" s="4" t="s">
        <v>84</v>
      </c>
      <c r="AK115" s="4" t="s">
        <v>85</v>
      </c>
    </row>
    <row r="116" spans="1:37">
      <c r="A116" s="12">
        <v>91</v>
      </c>
      <c r="B116" s="13" t="s">
        <v>166</v>
      </c>
      <c r="C116" s="14" t="s">
        <v>387</v>
      </c>
      <c r="D116" s="15" t="s">
        <v>388</v>
      </c>
      <c r="E116" s="16">
        <v>6</v>
      </c>
      <c r="F116" s="17" t="s">
        <v>243</v>
      </c>
      <c r="I116" s="18">
        <f>ROUND(E116*G116,2)</f>
        <v>0</v>
      </c>
      <c r="J116" s="18">
        <f t="shared" si="9"/>
        <v>0</v>
      </c>
      <c r="K116" s="19">
        <v>6.25E-2</v>
      </c>
      <c r="L116" s="19">
        <f t="shared" si="10"/>
        <v>0.375</v>
      </c>
      <c r="N116" s="16">
        <f t="shared" si="11"/>
        <v>0</v>
      </c>
      <c r="P116" s="17" t="s">
        <v>81</v>
      </c>
      <c r="V116" s="20" t="s">
        <v>64</v>
      </c>
      <c r="X116" s="14" t="s">
        <v>387</v>
      </c>
      <c r="Y116" s="14" t="s">
        <v>387</v>
      </c>
      <c r="Z116" s="17" t="s">
        <v>382</v>
      </c>
      <c r="AA116" s="14" t="s">
        <v>389</v>
      </c>
      <c r="AJ116" s="4" t="s">
        <v>170</v>
      </c>
      <c r="AK116" s="4" t="s">
        <v>85</v>
      </c>
    </row>
    <row r="117" spans="1:37">
      <c r="A117" s="12">
        <v>92</v>
      </c>
      <c r="B117" s="13" t="s">
        <v>77</v>
      </c>
      <c r="C117" s="14" t="s">
        <v>390</v>
      </c>
      <c r="D117" s="15" t="s">
        <v>391</v>
      </c>
      <c r="E117" s="16">
        <v>5</v>
      </c>
      <c r="F117" s="17" t="s">
        <v>243</v>
      </c>
      <c r="H117" s="18">
        <f>ROUND(E117*G117,2)</f>
        <v>0</v>
      </c>
      <c r="J117" s="18">
        <f t="shared" si="9"/>
        <v>0</v>
      </c>
      <c r="L117" s="19">
        <f t="shared" si="10"/>
        <v>0</v>
      </c>
      <c r="N117" s="16">
        <f t="shared" si="11"/>
        <v>0</v>
      </c>
      <c r="P117" s="17" t="s">
        <v>81</v>
      </c>
      <c r="V117" s="20" t="s">
        <v>65</v>
      </c>
      <c r="X117" s="14" t="s">
        <v>392</v>
      </c>
      <c r="Y117" s="14" t="s">
        <v>390</v>
      </c>
      <c r="Z117" s="17" t="s">
        <v>213</v>
      </c>
      <c r="AJ117" s="4" t="s">
        <v>84</v>
      </c>
      <c r="AK117" s="4" t="s">
        <v>85</v>
      </c>
    </row>
    <row r="118" spans="1:37" ht="25.5">
      <c r="A118" s="12">
        <v>93</v>
      </c>
      <c r="B118" s="13" t="s">
        <v>77</v>
      </c>
      <c r="C118" s="14" t="s">
        <v>393</v>
      </c>
      <c r="D118" s="15" t="s">
        <v>394</v>
      </c>
      <c r="E118" s="16">
        <v>268</v>
      </c>
      <c r="F118" s="17" t="s">
        <v>143</v>
      </c>
      <c r="H118" s="18">
        <f>ROUND(E118*G118,2)</f>
        <v>0</v>
      </c>
      <c r="J118" s="18">
        <f t="shared" si="9"/>
        <v>0</v>
      </c>
      <c r="L118" s="19">
        <f t="shared" si="10"/>
        <v>0</v>
      </c>
      <c r="N118" s="16">
        <f t="shared" si="11"/>
        <v>0</v>
      </c>
      <c r="P118" s="17" t="s">
        <v>81</v>
      </c>
      <c r="V118" s="20" t="s">
        <v>65</v>
      </c>
      <c r="X118" s="14" t="s">
        <v>395</v>
      </c>
      <c r="Y118" s="14" t="s">
        <v>393</v>
      </c>
      <c r="Z118" s="17" t="s">
        <v>213</v>
      </c>
      <c r="AJ118" s="4" t="s">
        <v>84</v>
      </c>
      <c r="AK118" s="4" t="s">
        <v>85</v>
      </c>
    </row>
    <row r="119" spans="1:37" ht="25.5">
      <c r="A119" s="12">
        <v>94</v>
      </c>
      <c r="B119" s="13" t="s">
        <v>166</v>
      </c>
      <c r="C119" s="14" t="s">
        <v>396</v>
      </c>
      <c r="D119" s="15" t="s">
        <v>397</v>
      </c>
      <c r="E119" s="16">
        <v>281.39999999999998</v>
      </c>
      <c r="F119" s="17" t="s">
        <v>143</v>
      </c>
      <c r="I119" s="18">
        <f>ROUND(E119*G119,2)</f>
        <v>0</v>
      </c>
      <c r="J119" s="18">
        <f t="shared" si="9"/>
        <v>0</v>
      </c>
      <c r="K119" s="19">
        <v>9.0000000000000006E-5</v>
      </c>
      <c r="L119" s="19">
        <f t="shared" si="10"/>
        <v>2.5325999999999998E-2</v>
      </c>
      <c r="N119" s="16">
        <f t="shared" si="11"/>
        <v>0</v>
      </c>
      <c r="P119" s="17" t="s">
        <v>81</v>
      </c>
      <c r="V119" s="20" t="s">
        <v>64</v>
      </c>
      <c r="X119" s="14" t="s">
        <v>396</v>
      </c>
      <c r="Y119" s="14" t="s">
        <v>396</v>
      </c>
      <c r="Z119" s="17" t="s">
        <v>398</v>
      </c>
      <c r="AA119" s="14" t="s">
        <v>81</v>
      </c>
      <c r="AJ119" s="4" t="s">
        <v>170</v>
      </c>
      <c r="AK119" s="4" t="s">
        <v>85</v>
      </c>
    </row>
    <row r="120" spans="1:37">
      <c r="D120" s="54" t="s">
        <v>399</v>
      </c>
      <c r="E120" s="55">
        <f>J120</f>
        <v>0</v>
      </c>
      <c r="H120" s="55">
        <f>SUM(H68:H119)</f>
        <v>0</v>
      </c>
      <c r="I120" s="55">
        <f>SUM(I68:I119)</f>
        <v>0</v>
      </c>
      <c r="J120" s="55">
        <f>SUM(J68:J119)</f>
        <v>0</v>
      </c>
      <c r="L120" s="56">
        <f>SUM(L68:L119)</f>
        <v>14.587996</v>
      </c>
      <c r="N120" s="57">
        <f>SUM(N68:N119)</f>
        <v>0</v>
      </c>
      <c r="W120" s="21">
        <f>SUM(W68:W119)</f>
        <v>0</v>
      </c>
    </row>
    <row r="122" spans="1:37">
      <c r="B122" s="14" t="s">
        <v>400</v>
      </c>
    </row>
    <row r="123" spans="1:37" ht="25.5">
      <c r="A123" s="12">
        <v>95</v>
      </c>
      <c r="B123" s="13" t="s">
        <v>103</v>
      </c>
      <c r="C123" s="14" t="s">
        <v>401</v>
      </c>
      <c r="D123" s="15" t="s">
        <v>402</v>
      </c>
      <c r="E123" s="16">
        <v>130</v>
      </c>
      <c r="F123" s="17" t="s">
        <v>143</v>
      </c>
      <c r="H123" s="18">
        <f>ROUND(E123*G123,2)</f>
        <v>0</v>
      </c>
      <c r="J123" s="18">
        <f>ROUND(E123*G123,2)</f>
        <v>0</v>
      </c>
      <c r="L123" s="19">
        <f>E123*K123</f>
        <v>0</v>
      </c>
      <c r="N123" s="16">
        <f>E123*M123</f>
        <v>0</v>
      </c>
      <c r="P123" s="17" t="s">
        <v>81</v>
      </c>
      <c r="V123" s="20" t="s">
        <v>65</v>
      </c>
      <c r="X123" s="14" t="s">
        <v>403</v>
      </c>
      <c r="Y123" s="14" t="s">
        <v>401</v>
      </c>
      <c r="Z123" s="17" t="s">
        <v>232</v>
      </c>
      <c r="AJ123" s="4" t="s">
        <v>84</v>
      </c>
      <c r="AK123" s="4" t="s">
        <v>85</v>
      </c>
    </row>
    <row r="124" spans="1:37" ht="25.5">
      <c r="A124" s="12">
        <v>96</v>
      </c>
      <c r="B124" s="13" t="s">
        <v>103</v>
      </c>
      <c r="C124" s="14" t="s">
        <v>404</v>
      </c>
      <c r="D124" s="15" t="s">
        <v>405</v>
      </c>
      <c r="E124" s="16">
        <v>130</v>
      </c>
      <c r="F124" s="17" t="s">
        <v>143</v>
      </c>
      <c r="H124" s="18">
        <f>ROUND(E124*G124,2)</f>
        <v>0</v>
      </c>
      <c r="J124" s="18">
        <f>ROUND(E124*G124,2)</f>
        <v>0</v>
      </c>
      <c r="K124" s="19">
        <v>5.0000000000000002E-5</v>
      </c>
      <c r="L124" s="19">
        <f>E124*K124</f>
        <v>6.5000000000000006E-3</v>
      </c>
      <c r="N124" s="16">
        <f>E124*M124</f>
        <v>0</v>
      </c>
      <c r="P124" s="17" t="s">
        <v>81</v>
      </c>
      <c r="V124" s="20" t="s">
        <v>65</v>
      </c>
      <c r="X124" s="14" t="s">
        <v>406</v>
      </c>
      <c r="Y124" s="14" t="s">
        <v>404</v>
      </c>
      <c r="Z124" s="17" t="s">
        <v>232</v>
      </c>
      <c r="AJ124" s="4" t="s">
        <v>84</v>
      </c>
      <c r="AK124" s="4" t="s">
        <v>85</v>
      </c>
    </row>
    <row r="125" spans="1:37">
      <c r="A125" s="12">
        <v>97</v>
      </c>
      <c r="B125" s="13" t="s">
        <v>407</v>
      </c>
      <c r="C125" s="14" t="s">
        <v>408</v>
      </c>
      <c r="D125" s="15" t="s">
        <v>409</v>
      </c>
      <c r="E125" s="16">
        <v>99.491</v>
      </c>
      <c r="F125" s="17" t="s">
        <v>176</v>
      </c>
      <c r="H125" s="18">
        <f>ROUND(E125*G125,2)</f>
        <v>0</v>
      </c>
      <c r="J125" s="18">
        <f>ROUND(E125*G125,2)</f>
        <v>0</v>
      </c>
      <c r="L125" s="19">
        <f>E125*K125</f>
        <v>0</v>
      </c>
      <c r="N125" s="16">
        <f>E125*M125</f>
        <v>0</v>
      </c>
      <c r="P125" s="17" t="s">
        <v>81</v>
      </c>
      <c r="V125" s="20" t="s">
        <v>65</v>
      </c>
      <c r="X125" s="14" t="s">
        <v>410</v>
      </c>
      <c r="Y125" s="14" t="s">
        <v>408</v>
      </c>
      <c r="Z125" s="17" t="s">
        <v>91</v>
      </c>
      <c r="AJ125" s="4" t="s">
        <v>84</v>
      </c>
      <c r="AK125" s="4" t="s">
        <v>85</v>
      </c>
    </row>
    <row r="126" spans="1:37" ht="25.5">
      <c r="A126" s="12">
        <v>98</v>
      </c>
      <c r="B126" s="13" t="s">
        <v>407</v>
      </c>
      <c r="C126" s="14" t="s">
        <v>411</v>
      </c>
      <c r="D126" s="15" t="s">
        <v>412</v>
      </c>
      <c r="E126" s="16">
        <v>895.41899999999998</v>
      </c>
      <c r="F126" s="17" t="s">
        <v>176</v>
      </c>
      <c r="H126" s="18">
        <f>ROUND(E126*G126,2)</f>
        <v>0</v>
      </c>
      <c r="J126" s="18">
        <f>ROUND(E126*G126,2)</f>
        <v>0</v>
      </c>
      <c r="L126" s="19">
        <f>E126*K126</f>
        <v>0</v>
      </c>
      <c r="N126" s="16">
        <f>E126*M126</f>
        <v>0</v>
      </c>
      <c r="P126" s="17" t="s">
        <v>81</v>
      </c>
      <c r="V126" s="20" t="s">
        <v>65</v>
      </c>
      <c r="X126" s="14" t="s">
        <v>413</v>
      </c>
      <c r="Y126" s="14" t="s">
        <v>411</v>
      </c>
      <c r="Z126" s="17" t="s">
        <v>91</v>
      </c>
      <c r="AJ126" s="4" t="s">
        <v>84</v>
      </c>
      <c r="AK126" s="4" t="s">
        <v>85</v>
      </c>
    </row>
    <row r="127" spans="1:37" ht="25.5">
      <c r="A127" s="12">
        <v>99</v>
      </c>
      <c r="B127" s="13" t="s">
        <v>407</v>
      </c>
      <c r="C127" s="14" t="s">
        <v>414</v>
      </c>
      <c r="D127" s="15" t="s">
        <v>415</v>
      </c>
      <c r="E127" s="16">
        <v>99.491</v>
      </c>
      <c r="F127" s="17" t="s">
        <v>176</v>
      </c>
      <c r="H127" s="18">
        <f>ROUND(E127*G127,2)</f>
        <v>0</v>
      </c>
      <c r="J127" s="18">
        <f>ROUND(E127*G127,2)</f>
        <v>0</v>
      </c>
      <c r="L127" s="19">
        <f>E127*K127</f>
        <v>0</v>
      </c>
      <c r="N127" s="16">
        <f>E127*M127</f>
        <v>0</v>
      </c>
      <c r="P127" s="17" t="s">
        <v>81</v>
      </c>
      <c r="V127" s="20" t="s">
        <v>65</v>
      </c>
      <c r="X127" s="14" t="s">
        <v>416</v>
      </c>
      <c r="Y127" s="14" t="s">
        <v>414</v>
      </c>
      <c r="Z127" s="17" t="s">
        <v>91</v>
      </c>
      <c r="AJ127" s="4" t="s">
        <v>84</v>
      </c>
      <c r="AK127" s="4" t="s">
        <v>85</v>
      </c>
    </row>
    <row r="128" spans="1:37" ht="25.5">
      <c r="A128" s="12">
        <v>100</v>
      </c>
      <c r="B128" s="13" t="s">
        <v>407</v>
      </c>
      <c r="C128" s="14" t="s">
        <v>417</v>
      </c>
      <c r="D128" s="15" t="s">
        <v>418</v>
      </c>
      <c r="E128" s="16">
        <v>497.45499999999998</v>
      </c>
      <c r="F128" s="17" t="s">
        <v>176</v>
      </c>
      <c r="H128" s="18">
        <f>ROUND(E128*G128,2)</f>
        <v>0</v>
      </c>
      <c r="J128" s="18">
        <f>ROUND(E128*G128,2)</f>
        <v>0</v>
      </c>
      <c r="L128" s="19">
        <f>E128*K128</f>
        <v>0</v>
      </c>
      <c r="N128" s="16">
        <f>E128*M128</f>
        <v>0</v>
      </c>
      <c r="P128" s="17" t="s">
        <v>81</v>
      </c>
      <c r="V128" s="20" t="s">
        <v>65</v>
      </c>
      <c r="X128" s="14" t="s">
        <v>419</v>
      </c>
      <c r="Y128" s="14" t="s">
        <v>417</v>
      </c>
      <c r="Z128" s="17" t="s">
        <v>91</v>
      </c>
      <c r="AJ128" s="4" t="s">
        <v>84</v>
      </c>
      <c r="AK128" s="4" t="s">
        <v>85</v>
      </c>
    </row>
    <row r="129" spans="1:37">
      <c r="A129" s="12">
        <v>101</v>
      </c>
      <c r="B129" s="13" t="s">
        <v>420</v>
      </c>
      <c r="C129" s="14" t="s">
        <v>421</v>
      </c>
      <c r="D129" s="15" t="s">
        <v>422</v>
      </c>
      <c r="E129" s="16">
        <v>99.491</v>
      </c>
      <c r="F129" s="17" t="s">
        <v>176</v>
      </c>
      <c r="H129" s="18">
        <f>ROUND(E129*G129,2)</f>
        <v>0</v>
      </c>
      <c r="J129" s="18">
        <f>ROUND(E129*G129,2)</f>
        <v>0</v>
      </c>
      <c r="L129" s="19">
        <f>E129*K129</f>
        <v>0</v>
      </c>
      <c r="N129" s="16">
        <f>E129*M129</f>
        <v>0</v>
      </c>
      <c r="P129" s="17" t="s">
        <v>81</v>
      </c>
      <c r="V129" s="20" t="s">
        <v>65</v>
      </c>
      <c r="X129" s="14" t="s">
        <v>423</v>
      </c>
      <c r="Y129" s="14" t="s">
        <v>421</v>
      </c>
      <c r="Z129" s="17" t="s">
        <v>91</v>
      </c>
      <c r="AJ129" s="4" t="s">
        <v>84</v>
      </c>
      <c r="AK129" s="4" t="s">
        <v>85</v>
      </c>
    </row>
    <row r="130" spans="1:37" ht="25.5">
      <c r="A130" s="12">
        <v>102</v>
      </c>
      <c r="B130" s="13" t="s">
        <v>103</v>
      </c>
      <c r="C130" s="14" t="s">
        <v>424</v>
      </c>
      <c r="D130" s="15" t="s">
        <v>425</v>
      </c>
      <c r="E130" s="16">
        <v>99.491</v>
      </c>
      <c r="F130" s="17" t="s">
        <v>176</v>
      </c>
      <c r="H130" s="18">
        <f>ROUND(E130*G130,2)</f>
        <v>0</v>
      </c>
      <c r="J130" s="18">
        <f>ROUND(E130*G130,2)</f>
        <v>0</v>
      </c>
      <c r="L130" s="19">
        <f>E130*K130</f>
        <v>0</v>
      </c>
      <c r="N130" s="16">
        <f>E130*M130</f>
        <v>0</v>
      </c>
      <c r="P130" s="17" t="s">
        <v>81</v>
      </c>
      <c r="V130" s="20" t="s">
        <v>65</v>
      </c>
      <c r="X130" s="14" t="s">
        <v>426</v>
      </c>
      <c r="Y130" s="14" t="s">
        <v>424</v>
      </c>
      <c r="Z130" s="17" t="s">
        <v>91</v>
      </c>
      <c r="AJ130" s="4" t="s">
        <v>84</v>
      </c>
      <c r="AK130" s="4" t="s">
        <v>85</v>
      </c>
    </row>
    <row r="131" spans="1:37">
      <c r="A131" s="12">
        <v>103</v>
      </c>
      <c r="B131" s="13" t="s">
        <v>103</v>
      </c>
      <c r="C131" s="14" t="s">
        <v>427</v>
      </c>
      <c r="D131" s="15" t="s">
        <v>428</v>
      </c>
      <c r="E131" s="16">
        <v>80.3</v>
      </c>
      <c r="F131" s="17" t="s">
        <v>101</v>
      </c>
      <c r="H131" s="18">
        <f>ROUND(E131*G131,2)</f>
        <v>0</v>
      </c>
      <c r="J131" s="18">
        <f>ROUND(E131*G131,2)</f>
        <v>0</v>
      </c>
      <c r="L131" s="19">
        <f>E131*K131</f>
        <v>0</v>
      </c>
      <c r="N131" s="16">
        <f>E131*M131</f>
        <v>0</v>
      </c>
      <c r="P131" s="17" t="s">
        <v>81</v>
      </c>
      <c r="V131" s="20" t="s">
        <v>65</v>
      </c>
      <c r="X131" s="14" t="s">
        <v>429</v>
      </c>
      <c r="Y131" s="14" t="s">
        <v>427</v>
      </c>
      <c r="Z131" s="17" t="s">
        <v>91</v>
      </c>
      <c r="AJ131" s="4" t="s">
        <v>84</v>
      </c>
      <c r="AK131" s="4" t="s">
        <v>85</v>
      </c>
    </row>
    <row r="132" spans="1:37" ht="25.5">
      <c r="A132" s="12">
        <v>104</v>
      </c>
      <c r="B132" s="13" t="s">
        <v>77</v>
      </c>
      <c r="C132" s="14" t="s">
        <v>430</v>
      </c>
      <c r="D132" s="15" t="s">
        <v>431</v>
      </c>
      <c r="E132" s="16">
        <v>311.80399999999997</v>
      </c>
      <c r="F132" s="17" t="s">
        <v>176</v>
      </c>
      <c r="H132" s="18">
        <f>ROUND(E132*G132,2)</f>
        <v>0</v>
      </c>
      <c r="J132" s="18">
        <f>ROUND(E132*G132,2)</f>
        <v>0</v>
      </c>
      <c r="L132" s="19">
        <f>E132*K132</f>
        <v>0</v>
      </c>
      <c r="N132" s="16">
        <f>E132*M132</f>
        <v>0</v>
      </c>
      <c r="P132" s="17" t="s">
        <v>81</v>
      </c>
      <c r="V132" s="20" t="s">
        <v>65</v>
      </c>
      <c r="X132" s="14" t="s">
        <v>432</v>
      </c>
      <c r="Y132" s="14" t="s">
        <v>430</v>
      </c>
      <c r="Z132" s="17" t="s">
        <v>213</v>
      </c>
      <c r="AJ132" s="4" t="s">
        <v>84</v>
      </c>
      <c r="AK132" s="4" t="s">
        <v>85</v>
      </c>
    </row>
    <row r="133" spans="1:37">
      <c r="D133" s="54" t="s">
        <v>433</v>
      </c>
      <c r="E133" s="55">
        <f>J133</f>
        <v>0</v>
      </c>
      <c r="H133" s="55">
        <f>SUM(H122:H132)</f>
        <v>0</v>
      </c>
      <c r="I133" s="55">
        <f>SUM(I122:I132)</f>
        <v>0</v>
      </c>
      <c r="J133" s="55">
        <f>SUM(J122:J132)</f>
        <v>0</v>
      </c>
      <c r="L133" s="56">
        <f>SUM(L122:L132)</f>
        <v>6.5000000000000006E-3</v>
      </c>
      <c r="N133" s="57">
        <f>SUM(N122:N132)</f>
        <v>0</v>
      </c>
      <c r="W133" s="21">
        <f>SUM(W122:W132)</f>
        <v>0</v>
      </c>
    </row>
    <row r="135" spans="1:37">
      <c r="D135" s="54" t="s">
        <v>434</v>
      </c>
      <c r="E135" s="57">
        <f>J135</f>
        <v>0</v>
      </c>
      <c r="H135" s="55">
        <f>+H43+H52+H57+H66+H120+H133</f>
        <v>0</v>
      </c>
      <c r="I135" s="55">
        <f>+I43+I52+I57+I66+I120+I133</f>
        <v>0</v>
      </c>
      <c r="J135" s="55">
        <f>+J43+J52+J57+J66+J120+J133</f>
        <v>0</v>
      </c>
      <c r="L135" s="56">
        <f>+L43+L52+L57+L66+L120+L133</f>
        <v>311.80367423000001</v>
      </c>
      <c r="N135" s="57">
        <f>+N43+N52+N57+N66+N120+N133</f>
        <v>99.491</v>
      </c>
      <c r="W135" s="21">
        <f>+W43+W52+W57+W66+W120+W133</f>
        <v>0</v>
      </c>
    </row>
    <row r="137" spans="1:37">
      <c r="B137" s="52" t="s">
        <v>435</v>
      </c>
    </row>
    <row r="138" spans="1:37">
      <c r="B138" s="14" t="s">
        <v>436</v>
      </c>
    </row>
    <row r="139" spans="1:37">
      <c r="A139" s="12">
        <v>105</v>
      </c>
      <c r="B139" s="13" t="s">
        <v>437</v>
      </c>
      <c r="C139" s="14" t="s">
        <v>438</v>
      </c>
      <c r="D139" s="15" t="s">
        <v>439</v>
      </c>
      <c r="E139" s="16">
        <v>564</v>
      </c>
      <c r="F139" s="17" t="s">
        <v>143</v>
      </c>
      <c r="H139" s="18">
        <f>ROUND(E139*G139,2)</f>
        <v>0</v>
      </c>
      <c r="J139" s="18">
        <f>ROUND(E139*G139,2)</f>
        <v>0</v>
      </c>
      <c r="L139" s="19">
        <f>E139*K139</f>
        <v>0</v>
      </c>
      <c r="N139" s="16">
        <f>E139*M139</f>
        <v>0</v>
      </c>
      <c r="P139" s="17" t="s">
        <v>81</v>
      </c>
      <c r="V139" s="20" t="s">
        <v>440</v>
      </c>
      <c r="X139" s="14" t="s">
        <v>441</v>
      </c>
      <c r="Y139" s="14" t="s">
        <v>438</v>
      </c>
      <c r="Z139" s="17" t="s">
        <v>191</v>
      </c>
      <c r="AJ139" s="4" t="s">
        <v>440</v>
      </c>
      <c r="AK139" s="4" t="s">
        <v>85</v>
      </c>
    </row>
    <row r="140" spans="1:37">
      <c r="A140" s="12">
        <v>106</v>
      </c>
      <c r="B140" s="13" t="s">
        <v>437</v>
      </c>
      <c r="C140" s="14" t="s">
        <v>442</v>
      </c>
      <c r="D140" s="15" t="s">
        <v>443</v>
      </c>
      <c r="E140" s="16">
        <v>1</v>
      </c>
      <c r="F140" s="17" t="s">
        <v>444</v>
      </c>
      <c r="H140" s="18">
        <f>ROUND(E140*G140,2)</f>
        <v>0</v>
      </c>
      <c r="J140" s="18">
        <f>ROUND(E140*G140,2)</f>
        <v>0</v>
      </c>
      <c r="L140" s="19">
        <f>E140*K140</f>
        <v>0</v>
      </c>
      <c r="N140" s="16">
        <f>E140*M140</f>
        <v>0</v>
      </c>
      <c r="P140" s="17" t="s">
        <v>81</v>
      </c>
      <c r="V140" s="20" t="s">
        <v>440</v>
      </c>
      <c r="X140" s="14" t="s">
        <v>445</v>
      </c>
      <c r="Y140" s="14" t="s">
        <v>442</v>
      </c>
      <c r="Z140" s="17" t="s">
        <v>191</v>
      </c>
      <c r="AJ140" s="4" t="s">
        <v>440</v>
      </c>
      <c r="AK140" s="4" t="s">
        <v>85</v>
      </c>
    </row>
    <row r="141" spans="1:37">
      <c r="D141" s="54" t="s">
        <v>446</v>
      </c>
      <c r="E141" s="55">
        <f>J141</f>
        <v>0</v>
      </c>
      <c r="H141" s="55">
        <f>SUM(H137:H140)</f>
        <v>0</v>
      </c>
      <c r="I141" s="55">
        <f>SUM(I137:I140)</f>
        <v>0</v>
      </c>
      <c r="J141" s="55">
        <f>SUM(J137:J140)</f>
        <v>0</v>
      </c>
      <c r="L141" s="56">
        <f>SUM(L137:L140)</f>
        <v>0</v>
      </c>
      <c r="N141" s="57">
        <f>SUM(N137:N140)</f>
        <v>0</v>
      </c>
      <c r="W141" s="21">
        <f>SUM(W137:W140)</f>
        <v>0</v>
      </c>
    </row>
    <row r="143" spans="1:37">
      <c r="D143" s="54" t="s">
        <v>447</v>
      </c>
      <c r="E143" s="55">
        <f>J143</f>
        <v>0</v>
      </c>
      <c r="H143" s="55">
        <f>+H141</f>
        <v>0</v>
      </c>
      <c r="I143" s="55">
        <f>+I141</f>
        <v>0</v>
      </c>
      <c r="J143" s="55">
        <f>+J141</f>
        <v>0</v>
      </c>
      <c r="L143" s="56">
        <f>+L141</f>
        <v>0</v>
      </c>
      <c r="N143" s="57">
        <f>+N141</f>
        <v>0</v>
      </c>
      <c r="W143" s="21">
        <f>+W141</f>
        <v>0</v>
      </c>
    </row>
    <row r="145" spans="4:23">
      <c r="D145" s="58" t="s">
        <v>448</v>
      </c>
      <c r="E145" s="55">
        <f>J145</f>
        <v>0</v>
      </c>
      <c r="H145" s="55">
        <f>+H135+H143</f>
        <v>0</v>
      </c>
      <c r="I145" s="55">
        <f>+I135+I143</f>
        <v>0</v>
      </c>
      <c r="J145" s="55">
        <f>+J135+J143</f>
        <v>0</v>
      </c>
      <c r="L145" s="56">
        <f>+L135+L143</f>
        <v>311.80367423000001</v>
      </c>
      <c r="N145" s="57">
        <f>+N135+N143</f>
        <v>99.491</v>
      </c>
      <c r="W145" s="21">
        <f>+W135+W143</f>
        <v>0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 Kaliňák</cp:lastModifiedBy>
  <cp:lastPrinted>2016-04-18T11:45:00Z</cp:lastPrinted>
  <dcterms:created xsi:type="dcterms:W3CDTF">1999-04-06T07:39:00Z</dcterms:created>
  <dcterms:modified xsi:type="dcterms:W3CDTF">2021-07-14T06:13:17Z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